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pra\Desktop\"/>
    </mc:Choice>
  </mc:AlternateContent>
  <xr:revisionPtr revIDLastSave="0" documentId="13_ncr:1_{F95A87A5-8109-4CC0-AF4F-043F5AE1DC43}" xr6:coauthVersionLast="47" xr6:coauthVersionMax="47" xr10:uidLastSave="{00000000-0000-0000-0000-000000000000}"/>
  <workbookProtection workbookAlgorithmName="SHA-512" workbookHashValue="AYxpVRmRSqJfsOEw4Xy4VScmSPihr8aqdtwm6YDRl/VBCbvi/TLhqK3yY7UqRBh/tE9I3oT2Sg/3nBsNPXz7Bw==" workbookSaltValue="BtkW41xTswT+uyhXDiq/pw==" workbookSpinCount="100000" lockStructure="1"/>
  <bookViews>
    <workbookView xWindow="-120" yWindow="-120" windowWidth="20730" windowHeight="11160" xr2:uid="{02022EFB-B4E0-4E92-B1A2-2D34A2ED629D}"/>
  </bookViews>
  <sheets>
    <sheet name="Orçamento" sheetId="1" r:id="rId1"/>
    <sheet name="Cálculo" sheetId="2" state="hidden" r:id="rId2"/>
    <sheet name="Descritivo" sheetId="3" state="hidden" r:id="rId3"/>
    <sheet name="Crono" sheetId="4" r:id="rId4"/>
    <sheet name="BDI" sheetId="5" r:id="rId5"/>
  </sheets>
  <externalReferences>
    <externalReference r:id="rId6"/>
  </externalReferences>
  <definedNames>
    <definedName name="_xlnm.Print_Area" localSheetId="4">BDI!$A$1:$F$45</definedName>
    <definedName name="_xlnm.Print_Area" localSheetId="3">Crono!$A$1:$H$38</definedName>
    <definedName name="_xlnm.Print_Area" localSheetId="0">Orçamento!$A$1:$H$43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B5" i="4"/>
  <c r="C44" i="5"/>
  <c r="C29" i="5" s="1"/>
  <c r="C35" i="5" s="1"/>
  <c r="E8" i="5"/>
  <c r="B8" i="5"/>
  <c r="A1" i="5"/>
  <c r="G30" i="1" l="1"/>
  <c r="H30" i="1" s="1"/>
  <c r="F30" i="4" s="1"/>
  <c r="G30" i="4" s="1"/>
  <c r="G29" i="1"/>
  <c r="H29" i="1" s="1"/>
  <c r="F29" i="4" s="1"/>
  <c r="G29" i="4" s="1"/>
  <c r="G18" i="1"/>
  <c r="H18" i="1" s="1"/>
  <c r="F18" i="4" s="1"/>
  <c r="G18" i="4" s="1"/>
  <c r="G37" i="1"/>
  <c r="H37" i="1" s="1"/>
  <c r="F37" i="4" s="1"/>
  <c r="G37" i="4" s="1"/>
  <c r="G34" i="1"/>
  <c r="H34" i="1" s="1"/>
  <c r="F34" i="4" s="1"/>
  <c r="G34" i="4" s="1"/>
  <c r="G33" i="1"/>
  <c r="H33" i="1" s="1"/>
  <c r="F33" i="4" s="1"/>
  <c r="G33" i="4" s="1"/>
  <c r="G28" i="1"/>
  <c r="H28" i="1" s="1"/>
  <c r="F28" i="4" s="1"/>
  <c r="G28" i="4" s="1"/>
  <c r="G25" i="1"/>
  <c r="H25" i="1" s="1"/>
  <c r="F25" i="4" s="1"/>
  <c r="G25" i="4" s="1"/>
  <c r="G22" i="1"/>
  <c r="H22" i="1" s="1"/>
  <c r="F22" i="4" s="1"/>
  <c r="G22" i="4" s="1"/>
  <c r="G21" i="1"/>
  <c r="H21" i="1" s="1"/>
  <c r="F21" i="4" s="1"/>
  <c r="G21" i="4" s="1"/>
  <c r="G17" i="1"/>
  <c r="H17" i="1" s="1"/>
  <c r="F17" i="4" s="1"/>
  <c r="G17" i="4" s="1"/>
  <c r="G16" i="1"/>
  <c r="H16" i="1" s="1"/>
  <c r="F16" i="4" s="1"/>
  <c r="G16" i="4" s="1"/>
  <c r="G12" i="1"/>
  <c r="H12" i="1" s="1"/>
  <c r="F12" i="4" s="1"/>
  <c r="G12" i="4" s="1"/>
  <c r="G11" i="1"/>
  <c r="H11" i="1" s="1"/>
  <c r="F11" i="4" s="1"/>
  <c r="G11" i="4" s="1"/>
  <c r="G39" i="1" l="1"/>
  <c r="G41" i="1" s="1"/>
  <c r="H43" i="1" s="1"/>
  <c r="F38" i="4" s="1"/>
  <c r="G38" i="4" s="1"/>
</calcChain>
</file>

<file path=xl/sharedStrings.xml><?xml version="1.0" encoding="utf-8"?>
<sst xmlns="http://schemas.openxmlformats.org/spreadsheetml/2006/main" count="388" uniqueCount="139">
  <si>
    <t>CÓDIGO</t>
  </si>
  <si>
    <t>SERVIÇO</t>
  </si>
  <si>
    <t>UND.</t>
  </si>
  <si>
    <t>QUANT.</t>
  </si>
  <si>
    <t>SEM BDI</t>
  </si>
  <si>
    <t>COM BDI</t>
  </si>
  <si>
    <t>CUSTO</t>
  </si>
  <si>
    <t>TOTAL</t>
  </si>
  <si>
    <t>ITEM</t>
  </si>
  <si>
    <t>ATERRO</t>
  </si>
  <si>
    <t>1.1</t>
  </si>
  <si>
    <t>1.2</t>
  </si>
  <si>
    <t>03.010.0019-A</t>
  </si>
  <si>
    <t>Aterro com material de 1ª categoria, espalhado por retroescavadeira, em camadas de 20cm de material adensado, regado por caminhão tanque e compactado a 90% com soquete vibratório, intervindo 2 (dois) serventes, exclusive o fornecimento da terra</t>
  </si>
  <si>
    <t>m3</t>
  </si>
  <si>
    <t>BDI</t>
  </si>
  <si>
    <t>CONTENSÃO DO ATERRO</t>
  </si>
  <si>
    <t>11.003.0002-A</t>
  </si>
  <si>
    <t>2.1</t>
  </si>
  <si>
    <t>2.2</t>
  </si>
  <si>
    <t xml:space="preserve">Concreto dosado racionalmente para uma resistência característica à compressão de 15MPa, inclusive materiais, transporte, preparo com betoneira, lançamento e adensamento </t>
  </si>
  <si>
    <t>( Viga baldrame)</t>
  </si>
  <si>
    <t>Fio de aço CA-60, redondo, com saliência ou mossa, coeficiente de conformação superficial mínimo (aderência) igual a 1,5, diâmetro entre 4,2 a 5mm, destinado à armadura de peças de concreto armado, compreendendo 10% de perdas de pontas e arame 18. FORNECIMENTO, CORTE, DOBRAGEM, MONTAGEM e COLOCAÇÃO do aço nas formas</t>
  </si>
  <si>
    <t>11.009.0060-B</t>
  </si>
  <si>
    <t>11.004.0021-B</t>
  </si>
  <si>
    <t>Formas de madeira de 3ª, para moldagem de peças de concreto com paramentos planos, em lajes, vigas, paredes, etc, servindo a madeira 3 vezes, inclusive desmoldagem, exclusive escoramento servindo a madeira 2 vezes</t>
  </si>
  <si>
    <t>2.3</t>
  </si>
  <si>
    <t>( Viga de amarração)</t>
  </si>
  <si>
    <t>kg</t>
  </si>
  <si>
    <t>m2</t>
  </si>
  <si>
    <t>ALVENARIA DE CONTENSÃO</t>
  </si>
  <si>
    <t>Alvenaria de blocos de concreto 15 x 20 x 40cm, assentes com argamassa de cimento e areia, no traço 1:8, em paredes de 0,15m de espessura, de superfície corrida, até 3,00m de altura e medida pela área real</t>
  </si>
  <si>
    <t>12.005.0030-A</t>
  </si>
  <si>
    <t>3.1</t>
  </si>
  <si>
    <t>Preenchimento com concreto de 15MPa em vazios de alvenaria de blocos de concreto 15x20x40cm, em paredes de 15cm, medido pela área real, exclusive armação e a alvenaria</t>
  </si>
  <si>
    <t>11.003.0060-A</t>
  </si>
  <si>
    <t>3.2</t>
  </si>
  <si>
    <t>REVESTIMENTO DA ALVENARIA</t>
  </si>
  <si>
    <t>Chapisco em superfície de concreto ou alvenaria, com argamassa de cimento e areia, no traço 1:3, com 5mm de espessura</t>
  </si>
  <si>
    <t>4.1</t>
  </si>
  <si>
    <t>2.4</t>
  </si>
  <si>
    <t>(Formas para vigas )</t>
  </si>
  <si>
    <t>2.5</t>
  </si>
  <si>
    <t>2.6</t>
  </si>
  <si>
    <t>(Estacas de apoio da viga baldrame)</t>
  </si>
  <si>
    <t>PLANILHA ORÇAMENTÁRIA</t>
  </si>
  <si>
    <t xml:space="preserve">Obra : Aterro e Contensão </t>
  </si>
  <si>
    <t>Local : Praça da CEHAB</t>
  </si>
  <si>
    <t>TOTAL GERAL SEM BDI</t>
  </si>
  <si>
    <t>TOTAL GERAL COM BDI</t>
  </si>
  <si>
    <t>TOTAL DO BDI</t>
  </si>
  <si>
    <t>Saibro, exclusive transporte, inclusive carga no caminhão</t>
  </si>
  <si>
    <t>Escavação manual de vala/cava em material de 1ª categoria (areia, argila ou piçarra), até 1,50m de profundidade, exclusive escoramento e esgotamento</t>
  </si>
  <si>
    <t>03.001.0001-A</t>
  </si>
  <si>
    <t>2.7</t>
  </si>
  <si>
    <t>2.8</t>
  </si>
  <si>
    <t>20.104.0005-A</t>
  </si>
  <si>
    <t>03.001.0001-B</t>
  </si>
  <si>
    <t>13.001.0010-B</t>
  </si>
  <si>
    <t>Ref. EMOP  07/22</t>
  </si>
  <si>
    <t>MEMÓRIA DE CÁLCULO</t>
  </si>
  <si>
    <t>CÁLCULO</t>
  </si>
  <si>
    <t>(V1 = 166,92M2 X 0,49M = 81,79M3) + ( V2=73,31 X 0,61 = 44,72M3) + (V3 = 268,89 X 0,38 = 102,17M3) + (V4= 343,44 X 0,23 = 78,99M3) + (V5 = 105,78 X 0,19 = 20,10M3) + ( V6 = 39,20 X 0,77 = 30,18M3) + (V7=106,08 X 0,77 = 81,68M3 ) + (V8=105,78 X 0,47 = 49,72M3 ) = 489,35M3</t>
  </si>
  <si>
    <t>489,35M3</t>
  </si>
  <si>
    <t>V = C X A X L = 119,43 X 0,15 X 0,15 = 2,69M3</t>
  </si>
  <si>
    <t>V= 119,43 X 0,15 X 0,15 = 2,69</t>
  </si>
  <si>
    <t>V=119,43 X 0,15 X 0,10 = 1,79M3</t>
  </si>
  <si>
    <t>(L = 119,43 X 4 X 0,154) + (T = ((119,43*0,44)/0,25)*0,154) = 105,94 KG</t>
  </si>
  <si>
    <t>(L = 119,43 X 4 X 0,154) + (T = ((119,43*0,34)/0,25)*0,154) = 98,58KG</t>
  </si>
  <si>
    <t>A = 119,43 X 0,15 = 35,83M2</t>
  </si>
  <si>
    <t>V= 0,15(DIM) X X 0,60 X 29 = 0,31M3</t>
  </si>
  <si>
    <t>(L = 0,60 X 29 X 4 X 0,154) + (T = ((29 X 0,60*0,35)/0,20)*0,154) = 4,69KG</t>
  </si>
  <si>
    <t>(TR1 = 17,22 X X0,50 = 8,61M2) + (TR2=19,24 X 0,50= 9,62M2) + (TR3=15,50 X 0,70 = 10,85M2) + (TR4= 23,83 X 0,80 = 16,68M2) + (TR5=20,38 X 0,40= 8,15M2) + (TR6=23,26 X 0,15=3,49M2) + (TRAVA = 29 X 0,4 X 0,4 = 4,64M2) = 62,04M2</t>
  </si>
  <si>
    <t>62,04M2</t>
  </si>
  <si>
    <t>62,04 - TRAVA = 57,40 M2</t>
  </si>
  <si>
    <t>Descrição</t>
  </si>
  <si>
    <t>Aterro de toda a área interna dapraça para formação de um platô para construção dos equipamentos da praça</t>
  </si>
  <si>
    <t>Material para o aterro</t>
  </si>
  <si>
    <t>Viga na base do muro de contensão do aterro conforme alinhamentos dos acessos e calçada no projeto</t>
  </si>
  <si>
    <t>armadura transversal e lomgitudinal da viga</t>
  </si>
  <si>
    <t>Escavação de vala para ser construida a viga</t>
  </si>
  <si>
    <t>Viga no topo do muro de contensão do aterro para amarração conforme alinhamentos dos acessos e calçada no projeto</t>
  </si>
  <si>
    <t>Forma para vigas, será usada a mesma forma na viga de base e na viga de amarração</t>
  </si>
  <si>
    <t>armadura transversal e lomgitudinal dos pirulitos</t>
  </si>
  <si>
    <t>Escavação para construção de fundação (pirulitos) para a viga de apoio</t>
  </si>
  <si>
    <t>Alvenaria do muro de contensão do aterro conforme alinhamentos dos acessos e calçada no projeto</t>
  </si>
  <si>
    <t>Preenchimentos dos blocos da alvenaria</t>
  </si>
  <si>
    <t>Revestimento de toda a área exposte de alvenaria</t>
  </si>
  <si>
    <t>CRONOGRMA FÍSICO - FINANCEIRO</t>
  </si>
  <si>
    <t>MEMÓRIAL DESCRITIVO</t>
  </si>
  <si>
    <t>MÊS 1</t>
  </si>
  <si>
    <t xml:space="preserve"> R$</t>
  </si>
  <si>
    <t>%</t>
  </si>
  <si>
    <t>PREFEITURA MUNICIPAL DE SANTO ANTONIO DE PÁDUA</t>
  </si>
  <si>
    <t xml:space="preserve"> M</t>
  </si>
  <si>
    <t>QUADRO ANALÍTICO BDI</t>
  </si>
  <si>
    <t>Endereço:</t>
  </si>
  <si>
    <t>Município:</t>
  </si>
  <si>
    <t>BDI:</t>
  </si>
  <si>
    <t>Mês base de preços:</t>
  </si>
  <si>
    <t>Prazo da Obra:</t>
  </si>
  <si>
    <t>MUNICÍPIO DE SANTO ANTÔNIO DE PÁDUA- ALÍQUOTA DE ISS: 2%*</t>
  </si>
  <si>
    <t>BDI =</t>
  </si>
  <si>
    <t xml:space="preserve"> (1 + AC + S + R + G) (1 + DF) (1 + L)</t>
  </si>
  <si>
    <t>(1 - I)</t>
  </si>
  <si>
    <t>AC - administração central</t>
  </si>
  <si>
    <t>S - taxa de seguros</t>
  </si>
  <si>
    <t>R - taxa de riscos</t>
  </si>
  <si>
    <t>G - taxa de garantias</t>
  </si>
  <si>
    <t>DF - taxa de despesas financeiras</t>
  </si>
  <si>
    <t>L - taxa de lucro/remuneração</t>
  </si>
  <si>
    <t>I - taxa de incidência de impostos</t>
  </si>
  <si>
    <t>Parcelas do BDI</t>
  </si>
  <si>
    <t>Custo direto entre R$150.000,00 e R$1.500.000,00</t>
  </si>
  <si>
    <t>Administração Central</t>
  </si>
  <si>
    <t>** Impostos sobre o faturamento</t>
  </si>
  <si>
    <t>Seguro garantia</t>
  </si>
  <si>
    <t>Despesas financeiras</t>
  </si>
  <si>
    <t>Risco</t>
  </si>
  <si>
    <t>Lucro</t>
  </si>
  <si>
    <t>INSS (Lei 13161/15)</t>
  </si>
  <si>
    <t>Percentuais do BDI</t>
  </si>
  <si>
    <t>Notas:</t>
  </si>
  <si>
    <t>1) *Conforme Código Tributário - LEI Nº 2.032, DE 29 DE DEZEMBRO DE 1998</t>
  </si>
  <si>
    <t>2) Para enquadramento do BDI em cada tipo de obra, verificar a preponderância dos serviços</t>
  </si>
  <si>
    <t>3) ** Impostos sobre o faturamento:</t>
  </si>
  <si>
    <t>ISS</t>
  </si>
  <si>
    <t>COFINS</t>
  </si>
  <si>
    <t>PIS</t>
  </si>
  <si>
    <t>Praça da CEHAB</t>
  </si>
  <si>
    <t>EMOP 07/22</t>
  </si>
  <si>
    <t>mês</t>
  </si>
  <si>
    <t>OBRA : ATERRO E CONTENSÃO</t>
  </si>
  <si>
    <t>EMPRESA:</t>
  </si>
  <si>
    <t>Empresa:</t>
  </si>
  <si>
    <t>VALOR MÁXIMO</t>
  </si>
  <si>
    <t>CPNJ:</t>
  </si>
  <si>
    <t>NOME</t>
  </si>
  <si>
    <t>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</si>
</sst>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u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2" fontId="0" fillId="0" borderId="1" xfId="0" applyNumberFormat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2" borderId="1" xfId="0" applyNumberFormat="1" applyFill="1" applyBorder="1" applyAlignment="1">
      <alignment horizontal="center" wrapText="1"/>
    </xf>
    <xf numFmtId="0" fontId="0" fillId="2" borderId="1" xfId="0" applyFill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10" fontId="6" fillId="0" borderId="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 wrapText="1"/>
    </xf>
    <xf numFmtId="17" fontId="6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/>
    </xf>
    <xf numFmtId="0" fontId="15" fillId="0" borderId="2" xfId="0" applyFont="1" applyBorder="1"/>
    <xf numFmtId="0" fontId="19" fillId="4" borderId="1" xfId="0" applyFont="1" applyFill="1" applyBorder="1"/>
    <xf numFmtId="10" fontId="19" fillId="4" borderId="1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9" fontId="15" fillId="0" borderId="1" xfId="1" applyFont="1" applyBorder="1" applyAlignment="1">
      <alignment horizontal="center"/>
    </xf>
    <xf numFmtId="9" fontId="15" fillId="0" borderId="0" xfId="1" applyFont="1" applyBorder="1" applyAlignment="1">
      <alignment horizontal="center"/>
    </xf>
    <xf numFmtId="10" fontId="15" fillId="0" borderId="1" xfId="1" applyNumberFormat="1" applyFont="1" applyBorder="1" applyAlignment="1">
      <alignment horizontal="center"/>
    </xf>
    <xf numFmtId="10" fontId="15" fillId="0" borderId="0" xfId="1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0" fontId="19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1" xfId="0" applyNumberFormat="1" applyBorder="1" applyAlignment="1">
      <alignment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0" fontId="19" fillId="0" borderId="0" xfId="0" applyNumberFormat="1" applyFont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16" xfId="0" applyFont="1" applyBorder="1"/>
    <xf numFmtId="0" fontId="11" fillId="0" borderId="17" xfId="0" applyFont="1" applyBorder="1"/>
    <xf numFmtId="0" fontId="9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7" fillId="0" borderId="17" xfId="0" applyFont="1" applyBorder="1"/>
    <xf numFmtId="0" fontId="15" fillId="0" borderId="16" xfId="0" applyFont="1" applyBorder="1"/>
    <xf numFmtId="0" fontId="18" fillId="0" borderId="16" xfId="0" applyFont="1" applyBorder="1" applyAlignment="1">
      <alignment horizontal="center"/>
    </xf>
    <xf numFmtId="0" fontId="19" fillId="0" borderId="16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5" fillId="0" borderId="16" xfId="0" applyFont="1" applyBorder="1" applyAlignment="1">
      <alignment horizontal="right" vertical="center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6" borderId="22" xfId="0" applyFill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/>
    </xf>
    <xf numFmtId="0" fontId="0" fillId="6" borderId="26" xfId="0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vertical="center"/>
    </xf>
    <xf numFmtId="0" fontId="0" fillId="6" borderId="25" xfId="0" applyFill="1" applyBorder="1" applyAlignment="1" applyProtection="1">
      <alignment vertical="center"/>
    </xf>
    <xf numFmtId="0" fontId="0" fillId="6" borderId="23" xfId="0" applyFill="1" applyBorder="1" applyAlignment="1" applyProtection="1">
      <alignment vertical="center"/>
    </xf>
    <xf numFmtId="0" fontId="0" fillId="6" borderId="26" xfId="0" applyFill="1" applyBorder="1" applyAlignment="1" applyProtection="1">
      <alignment vertical="center"/>
    </xf>
    <xf numFmtId="0" fontId="0" fillId="5" borderId="2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2" fontId="0" fillId="0" borderId="28" xfId="0" applyNumberFormat="1" applyBorder="1" applyAlignment="1">
      <alignment vertical="center"/>
    </xf>
    <xf numFmtId="2" fontId="0" fillId="2" borderId="28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33" xfId="0" applyNumberFormat="1" applyBorder="1" applyAlignment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581025</xdr:colOff>
      <xdr:row>0</xdr:row>
      <xdr:rowOff>809625</xdr:rowOff>
    </xdr:to>
    <xdr:pic>
      <xdr:nvPicPr>
        <xdr:cNvPr id="6" name="Imagem 1" descr="Timbre 1">
          <a:extLst>
            <a:ext uri="{FF2B5EF4-FFF2-40B4-BE49-F238E27FC236}">
              <a16:creationId xmlns:a16="http://schemas.microsoft.com/office/drawing/2014/main" id="{A699C98E-F0BE-AA2D-3B7F-AB5802AB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581025</xdr:colOff>
      <xdr:row>0</xdr:row>
      <xdr:rowOff>809625</xdr:rowOff>
    </xdr:to>
    <xdr:pic>
      <xdr:nvPicPr>
        <xdr:cNvPr id="3" name="Imagem 1" descr="Timbre 1">
          <a:extLst>
            <a:ext uri="{FF2B5EF4-FFF2-40B4-BE49-F238E27FC236}">
              <a16:creationId xmlns:a16="http://schemas.microsoft.com/office/drawing/2014/main" id="{C4ADB208-1CB6-47ED-BFFE-650A600C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600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581025</xdr:colOff>
      <xdr:row>0</xdr:row>
      <xdr:rowOff>809625</xdr:rowOff>
    </xdr:to>
    <xdr:pic>
      <xdr:nvPicPr>
        <xdr:cNvPr id="2" name="Imagem 1" descr="Timbre 1">
          <a:extLst>
            <a:ext uri="{FF2B5EF4-FFF2-40B4-BE49-F238E27FC236}">
              <a16:creationId xmlns:a16="http://schemas.microsoft.com/office/drawing/2014/main" id="{AA02D17E-D31F-4166-8EC9-BD9C215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581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581025</xdr:colOff>
      <xdr:row>0</xdr:row>
      <xdr:rowOff>809625</xdr:rowOff>
    </xdr:to>
    <xdr:pic>
      <xdr:nvPicPr>
        <xdr:cNvPr id="3" name="Imagem 2" descr="Timbre 1">
          <a:extLst>
            <a:ext uri="{FF2B5EF4-FFF2-40B4-BE49-F238E27FC236}">
              <a16:creationId xmlns:a16="http://schemas.microsoft.com/office/drawing/2014/main" id="{EEF390DC-289F-4A76-8662-D6DA0CFE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810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33820</xdr:colOff>
      <xdr:row>3</xdr:row>
      <xdr:rowOff>9525</xdr:rowOff>
    </xdr:from>
    <xdr:to>
      <xdr:col>5</xdr:col>
      <xdr:colOff>394921</xdr:colOff>
      <xdr:row>6</xdr:row>
      <xdr:rowOff>87923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40262CB-42BD-4F91-A256-BFAF0BD2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397" y="742217"/>
          <a:ext cx="873986" cy="80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USER/Desktop/LUIS%20ANTONIO/Luis%20Antonio/PROJETOS%20%20E%20CONVENIOS/PROJETOS%20E%20CONVENIOS/AV.%20FEDERICO%20PADILHA/PROJETO%20LICITA&#199;&#195;O%20PREFEITURA/PROJETO%20FINAL%20PREFEITURA%20LICITA&#199;&#195;O/Planilha%20prefeitura%2003-22%20EMOP%20com%20desonera&#231;&#227;o%20Av.%20Frederico%20Padilha.xlsx?DBBB574F" TargetMode="External"/><Relationship Id="rId1" Type="http://schemas.openxmlformats.org/officeDocument/2006/relationships/externalLinkPath" Target="file:///\\DBBB574F\Planilha%20prefeitura%2003-22%20EMOP%20com%20desonera&#231;&#227;o%20Av.%20Frederico%20Padil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dos"/>
      <sheetName val="BDI"/>
      <sheetName val="RESUMO"/>
      <sheetName val="CRONO"/>
      <sheetName val="curva-abc "/>
      <sheetName val="PLANILHA"/>
      <sheetName val="MEM.DESCRITIVO"/>
      <sheetName val="1-LABeCAMPO"/>
      <sheetName val="2-CANTobra"/>
      <sheetName val="3-MOV-TERRA"/>
      <sheetName val="4-TRANSP"/>
      <sheetName val="5-S.COMPL"/>
      <sheetName val="6-GALERIAS"/>
      <sheetName val="8-PAVIM"/>
      <sheetName val="9-PARQJDS"/>
      <sheetName val="11-ESTR"/>
      <sheetName val="12-ALVeDIV "/>
      <sheetName val="13-REVEST"/>
      <sheetName val="14-ESQUADRIAS"/>
      <sheetName val="EMOP1020"/>
      <sheetName val="EMOP 05-2021"/>
      <sheetName val="descricao"/>
      <sheetName val="EMOP 03-2022"/>
    </sheetNames>
    <sheetDataSet>
      <sheetData sheetId="0">
        <row r="2">
          <cell r="B2" t="str">
            <v>PLANILHA COM DESONERAÇÃO</v>
          </cell>
        </row>
        <row r="7">
          <cell r="C7" t="str">
            <v>SANTO ANTONIO DE PÁDUA - RJ</v>
          </cell>
        </row>
        <row r="10">
          <cell r="C10">
            <v>0.26369999999999999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36AB3-C08F-4650-BC55-CF7E094F7C9C}">
  <dimension ref="A1:I84"/>
  <sheetViews>
    <sheetView tabSelected="1" view="pageBreakPreview" zoomScaleNormal="100" zoomScaleSheetLayoutView="100" workbookViewId="0">
      <selection activeCell="B6" sqref="B6:H6"/>
    </sheetView>
  </sheetViews>
  <sheetFormatPr defaultRowHeight="15" x14ac:dyDescent="0.25"/>
  <cols>
    <col min="1" max="1" width="10.85546875" style="61" customWidth="1"/>
    <col min="2" max="2" width="13.140625" style="61" customWidth="1"/>
    <col min="3" max="3" width="68.42578125" style="61" customWidth="1"/>
    <col min="4" max="4" width="9.140625" style="61"/>
    <col min="5" max="5" width="10.42578125" style="61" customWidth="1"/>
    <col min="6" max="6" width="11.5703125" style="61" customWidth="1"/>
    <col min="7" max="7" width="12.28515625" style="61" customWidth="1"/>
    <col min="8" max="8" width="11.5703125" style="61" customWidth="1"/>
    <col min="9" max="9" width="9.140625" style="140"/>
    <col min="10" max="16384" width="9.140625" style="61"/>
  </cols>
  <sheetData>
    <row r="1" spans="1:9" ht="68.25" customHeight="1" x14ac:dyDescent="0.25">
      <c r="A1" s="151" t="s">
        <v>93</v>
      </c>
      <c r="B1" s="152"/>
      <c r="C1" s="152"/>
      <c r="D1" s="152"/>
      <c r="E1" s="152"/>
      <c r="F1" s="152"/>
      <c r="G1" s="152"/>
      <c r="H1" s="153"/>
      <c r="I1" s="138"/>
    </row>
    <row r="2" spans="1:9" x14ac:dyDescent="0.25">
      <c r="A2" s="154" t="s">
        <v>45</v>
      </c>
      <c r="B2" s="115"/>
      <c r="C2" s="115"/>
      <c r="D2" s="115"/>
      <c r="E2" s="115"/>
      <c r="F2" s="115"/>
      <c r="G2" s="115"/>
      <c r="H2" s="155"/>
      <c r="I2" s="139"/>
    </row>
    <row r="3" spans="1:9" x14ac:dyDescent="0.25">
      <c r="A3" s="156" t="s">
        <v>46</v>
      </c>
      <c r="B3" s="62"/>
      <c r="C3" s="62"/>
      <c r="D3" s="62"/>
      <c r="E3" s="62"/>
      <c r="F3" s="62"/>
      <c r="G3" s="62"/>
      <c r="H3" s="157"/>
      <c r="I3" s="139"/>
    </row>
    <row r="4" spans="1:9" ht="15.75" thickBot="1" x14ac:dyDescent="0.3">
      <c r="A4" s="156" t="s">
        <v>47</v>
      </c>
      <c r="B4" s="62"/>
      <c r="C4" s="62"/>
      <c r="D4" s="62"/>
      <c r="E4" s="62"/>
      <c r="F4" s="62"/>
      <c r="G4" s="62"/>
      <c r="H4" s="157"/>
      <c r="I4" s="139"/>
    </row>
    <row r="5" spans="1:9" x14ac:dyDescent="0.25">
      <c r="A5" s="156" t="s">
        <v>133</v>
      </c>
      <c r="B5" s="136" t="s">
        <v>137</v>
      </c>
      <c r="C5" s="137"/>
      <c r="D5" s="137"/>
      <c r="E5" s="137"/>
      <c r="F5" s="137"/>
      <c r="G5" s="137"/>
      <c r="H5" s="158"/>
      <c r="I5" s="142" t="s">
        <v>135</v>
      </c>
    </row>
    <row r="6" spans="1:9" x14ac:dyDescent="0.25">
      <c r="A6" s="156" t="s">
        <v>136</v>
      </c>
      <c r="B6" s="136" t="s">
        <v>138</v>
      </c>
      <c r="C6" s="137"/>
      <c r="D6" s="137"/>
      <c r="E6" s="137"/>
      <c r="F6" s="137"/>
      <c r="G6" s="137"/>
      <c r="H6" s="158"/>
      <c r="I6" s="143"/>
    </row>
    <row r="7" spans="1:9" x14ac:dyDescent="0.25">
      <c r="A7" s="159" t="s">
        <v>15</v>
      </c>
      <c r="B7" s="64">
        <v>0.26369999999999999</v>
      </c>
      <c r="C7" s="62"/>
      <c r="D7" s="62"/>
      <c r="E7" s="62"/>
      <c r="F7" s="62"/>
      <c r="G7" s="62"/>
      <c r="H7" s="157"/>
      <c r="I7" s="143"/>
    </row>
    <row r="8" spans="1:9" x14ac:dyDescent="0.25">
      <c r="A8" s="154" t="s">
        <v>59</v>
      </c>
      <c r="B8" s="115"/>
      <c r="C8" s="63"/>
      <c r="D8" s="63"/>
      <c r="E8" s="63"/>
      <c r="F8" s="63"/>
      <c r="G8" s="65" t="s">
        <v>7</v>
      </c>
      <c r="H8" s="160" t="s">
        <v>7</v>
      </c>
      <c r="I8" s="143"/>
    </row>
    <row r="9" spans="1:9" x14ac:dyDescent="0.25">
      <c r="A9" s="159" t="s">
        <v>8</v>
      </c>
      <c r="B9" s="63" t="s">
        <v>0</v>
      </c>
      <c r="C9" s="63" t="s">
        <v>1</v>
      </c>
      <c r="D9" s="63" t="s">
        <v>2</v>
      </c>
      <c r="E9" s="63" t="s">
        <v>3</v>
      </c>
      <c r="F9" s="63" t="s">
        <v>6</v>
      </c>
      <c r="G9" s="66" t="s">
        <v>4</v>
      </c>
      <c r="H9" s="161" t="s">
        <v>5</v>
      </c>
      <c r="I9" s="143"/>
    </row>
    <row r="10" spans="1:9" ht="15.75" thickBot="1" x14ac:dyDescent="0.3">
      <c r="A10" s="162">
        <v>1</v>
      </c>
      <c r="B10" s="67"/>
      <c r="C10" s="67" t="s">
        <v>9</v>
      </c>
      <c r="D10" s="67"/>
      <c r="E10" s="67"/>
      <c r="F10" s="67"/>
      <c r="G10" s="67"/>
      <c r="H10" s="163"/>
      <c r="I10" s="144"/>
    </row>
    <row r="11" spans="1:9" ht="60" x14ac:dyDescent="0.25">
      <c r="A11" s="156" t="s">
        <v>10</v>
      </c>
      <c r="B11" s="68" t="s">
        <v>12</v>
      </c>
      <c r="C11" s="69" t="s">
        <v>13</v>
      </c>
      <c r="D11" s="62" t="s">
        <v>14</v>
      </c>
      <c r="E11" s="62">
        <v>489.35</v>
      </c>
      <c r="F11" s="135">
        <v>0</v>
      </c>
      <c r="G11" s="70">
        <f>F11*E11</f>
        <v>0</v>
      </c>
      <c r="H11" s="164">
        <f>G11*1.2637</f>
        <v>0</v>
      </c>
      <c r="I11" s="145">
        <v>8.0500000000000007</v>
      </c>
    </row>
    <row r="12" spans="1:9" x14ac:dyDescent="0.25">
      <c r="A12" s="156" t="s">
        <v>11</v>
      </c>
      <c r="B12" s="62" t="s">
        <v>56</v>
      </c>
      <c r="C12" s="69" t="s">
        <v>51</v>
      </c>
      <c r="D12" s="62" t="s">
        <v>14</v>
      </c>
      <c r="E12" s="62">
        <v>489.35</v>
      </c>
      <c r="F12" s="135">
        <v>0</v>
      </c>
      <c r="G12" s="70">
        <f>F12*E12</f>
        <v>0</v>
      </c>
      <c r="H12" s="164">
        <f>G12*1.2637</f>
        <v>0</v>
      </c>
      <c r="I12" s="146">
        <v>33.409999999999997</v>
      </c>
    </row>
    <row r="13" spans="1:9" x14ac:dyDescent="0.25">
      <c r="A13" s="156"/>
      <c r="B13" s="62"/>
      <c r="C13" s="69"/>
      <c r="D13" s="62"/>
      <c r="E13" s="62"/>
      <c r="F13" s="62"/>
      <c r="G13" s="70"/>
      <c r="H13" s="164"/>
      <c r="I13" s="147"/>
    </row>
    <row r="14" spans="1:9" x14ac:dyDescent="0.25">
      <c r="A14" s="162">
        <v>2</v>
      </c>
      <c r="B14" s="67"/>
      <c r="C14" s="71" t="s">
        <v>16</v>
      </c>
      <c r="D14" s="67"/>
      <c r="E14" s="67"/>
      <c r="F14" s="67"/>
      <c r="G14" s="72"/>
      <c r="H14" s="165"/>
      <c r="I14" s="147"/>
    </row>
    <row r="15" spans="1:9" x14ac:dyDescent="0.25">
      <c r="A15" s="156"/>
      <c r="B15" s="62"/>
      <c r="C15" s="73" t="s">
        <v>21</v>
      </c>
      <c r="D15" s="62"/>
      <c r="E15" s="62"/>
      <c r="F15" s="62"/>
      <c r="G15" s="70"/>
      <c r="H15" s="164"/>
      <c r="I15" s="147"/>
    </row>
    <row r="16" spans="1:9" ht="45" x14ac:dyDescent="0.25">
      <c r="A16" s="156" t="s">
        <v>18</v>
      </c>
      <c r="B16" s="62" t="s">
        <v>17</v>
      </c>
      <c r="C16" s="69" t="s">
        <v>20</v>
      </c>
      <c r="D16" s="62" t="s">
        <v>14</v>
      </c>
      <c r="E16" s="62">
        <v>2.69</v>
      </c>
      <c r="F16" s="135">
        <v>0</v>
      </c>
      <c r="G16" s="70">
        <f t="shared" ref="G16:G17" si="0">F16*E16</f>
        <v>0</v>
      </c>
      <c r="H16" s="164">
        <f t="shared" ref="H16:H17" si="1">G16*1.2637</f>
        <v>0</v>
      </c>
      <c r="I16" s="146">
        <v>559.71</v>
      </c>
    </row>
    <row r="17" spans="1:9" ht="75" x14ac:dyDescent="0.25">
      <c r="A17" s="156" t="s">
        <v>19</v>
      </c>
      <c r="B17" s="62" t="s">
        <v>23</v>
      </c>
      <c r="C17" s="69" t="s">
        <v>22</v>
      </c>
      <c r="D17" s="62" t="s">
        <v>28</v>
      </c>
      <c r="E17" s="62">
        <v>105.94</v>
      </c>
      <c r="F17" s="135">
        <v>0</v>
      </c>
      <c r="G17" s="70">
        <f t="shared" si="0"/>
        <v>0</v>
      </c>
      <c r="H17" s="164">
        <f t="shared" si="1"/>
        <v>0</v>
      </c>
      <c r="I17" s="146">
        <v>14.23</v>
      </c>
    </row>
    <row r="18" spans="1:9" ht="45" x14ac:dyDescent="0.25">
      <c r="A18" s="156" t="s">
        <v>26</v>
      </c>
      <c r="B18" s="62" t="s">
        <v>57</v>
      </c>
      <c r="C18" s="69" t="s">
        <v>52</v>
      </c>
      <c r="D18" s="62" t="s">
        <v>14</v>
      </c>
      <c r="E18" s="62">
        <v>2.69</v>
      </c>
      <c r="F18" s="135">
        <v>0</v>
      </c>
      <c r="G18" s="70">
        <f t="shared" ref="G18" si="2">F18*E18</f>
        <v>0</v>
      </c>
      <c r="H18" s="164">
        <f t="shared" ref="H18" si="3">G18*1.2637</f>
        <v>0</v>
      </c>
      <c r="I18" s="146">
        <v>53.23</v>
      </c>
    </row>
    <row r="19" spans="1:9" x14ac:dyDescent="0.25">
      <c r="A19" s="156"/>
      <c r="B19" s="62"/>
      <c r="C19" s="69"/>
      <c r="D19" s="62"/>
      <c r="E19" s="62"/>
      <c r="F19" s="141"/>
      <c r="G19" s="70"/>
      <c r="H19" s="164"/>
      <c r="I19" s="146"/>
    </row>
    <row r="20" spans="1:9" x14ac:dyDescent="0.25">
      <c r="A20" s="156"/>
      <c r="B20" s="62"/>
      <c r="C20" s="73" t="s">
        <v>27</v>
      </c>
      <c r="D20" s="62"/>
      <c r="E20" s="62"/>
      <c r="F20" s="141"/>
      <c r="G20" s="70"/>
      <c r="H20" s="164"/>
      <c r="I20" s="146"/>
    </row>
    <row r="21" spans="1:9" ht="45" x14ac:dyDescent="0.25">
      <c r="A21" s="156" t="s">
        <v>40</v>
      </c>
      <c r="B21" s="62" t="s">
        <v>17</v>
      </c>
      <c r="C21" s="69" t="s">
        <v>20</v>
      </c>
      <c r="D21" s="62" t="s">
        <v>14</v>
      </c>
      <c r="E21" s="62">
        <v>1.79</v>
      </c>
      <c r="F21" s="135">
        <v>0</v>
      </c>
      <c r="G21" s="70">
        <f t="shared" ref="G21:G22" si="4">F21*E21</f>
        <v>0</v>
      </c>
      <c r="H21" s="164">
        <f t="shared" ref="H21:H22" si="5">G21*1.2637</f>
        <v>0</v>
      </c>
      <c r="I21" s="146">
        <v>559.71</v>
      </c>
    </row>
    <row r="22" spans="1:9" ht="75" x14ac:dyDescent="0.25">
      <c r="A22" s="156" t="s">
        <v>42</v>
      </c>
      <c r="B22" s="62" t="s">
        <v>23</v>
      </c>
      <c r="C22" s="69" t="s">
        <v>22</v>
      </c>
      <c r="D22" s="62" t="s">
        <v>28</v>
      </c>
      <c r="E22" s="62">
        <v>98.58</v>
      </c>
      <c r="F22" s="135">
        <v>0</v>
      </c>
      <c r="G22" s="70">
        <f t="shared" si="4"/>
        <v>0</v>
      </c>
      <c r="H22" s="164">
        <f t="shared" si="5"/>
        <v>0</v>
      </c>
      <c r="I22" s="146">
        <v>14.23</v>
      </c>
    </row>
    <row r="23" spans="1:9" x14ac:dyDescent="0.25">
      <c r="A23" s="156"/>
      <c r="B23" s="62"/>
      <c r="C23" s="69"/>
      <c r="D23" s="62"/>
      <c r="E23" s="62"/>
      <c r="F23" s="141"/>
      <c r="G23" s="70"/>
      <c r="H23" s="164"/>
      <c r="I23" s="146"/>
    </row>
    <row r="24" spans="1:9" x14ac:dyDescent="0.25">
      <c r="A24" s="156"/>
      <c r="B24" s="62"/>
      <c r="C24" s="73" t="s">
        <v>41</v>
      </c>
      <c r="D24" s="62"/>
      <c r="E24" s="62"/>
      <c r="F24" s="141"/>
      <c r="G24" s="70"/>
      <c r="H24" s="164"/>
      <c r="I24" s="146"/>
    </row>
    <row r="25" spans="1:9" ht="60" x14ac:dyDescent="0.25">
      <c r="A25" s="156" t="s">
        <v>42</v>
      </c>
      <c r="B25" s="62" t="s">
        <v>24</v>
      </c>
      <c r="C25" s="69" t="s">
        <v>25</v>
      </c>
      <c r="D25" s="62" t="s">
        <v>29</v>
      </c>
      <c r="E25" s="62">
        <v>35.83</v>
      </c>
      <c r="F25" s="135">
        <v>0</v>
      </c>
      <c r="G25" s="70">
        <f>F25*E25</f>
        <v>0</v>
      </c>
      <c r="H25" s="164">
        <f>G25*1.2637</f>
        <v>0</v>
      </c>
      <c r="I25" s="146">
        <v>71.489999999999995</v>
      </c>
    </row>
    <row r="26" spans="1:9" x14ac:dyDescent="0.25">
      <c r="A26" s="156"/>
      <c r="B26" s="62"/>
      <c r="C26" s="69"/>
      <c r="D26" s="62"/>
      <c r="E26" s="62"/>
      <c r="F26" s="141"/>
      <c r="G26" s="70"/>
      <c r="H26" s="164"/>
      <c r="I26" s="146"/>
    </row>
    <row r="27" spans="1:9" x14ac:dyDescent="0.25">
      <c r="A27" s="156"/>
      <c r="B27" s="62"/>
      <c r="C27" s="73" t="s">
        <v>44</v>
      </c>
      <c r="D27" s="62"/>
      <c r="E27" s="62"/>
      <c r="F27" s="141"/>
      <c r="G27" s="70"/>
      <c r="H27" s="164"/>
      <c r="I27" s="146"/>
    </row>
    <row r="28" spans="1:9" ht="45" x14ac:dyDescent="0.25">
      <c r="A28" s="156" t="s">
        <v>43</v>
      </c>
      <c r="B28" s="62" t="s">
        <v>53</v>
      </c>
      <c r="C28" s="69" t="s">
        <v>52</v>
      </c>
      <c r="D28" s="62" t="s">
        <v>14</v>
      </c>
      <c r="E28" s="62">
        <v>0.31</v>
      </c>
      <c r="F28" s="135">
        <v>0</v>
      </c>
      <c r="G28" s="70">
        <f>F28*E28</f>
        <v>0</v>
      </c>
      <c r="H28" s="164">
        <f>G28*1.2637</f>
        <v>0</v>
      </c>
      <c r="I28" s="146">
        <v>53.23</v>
      </c>
    </row>
    <row r="29" spans="1:9" ht="75" x14ac:dyDescent="0.25">
      <c r="A29" s="156" t="s">
        <v>54</v>
      </c>
      <c r="B29" s="62" t="s">
        <v>23</v>
      </c>
      <c r="C29" s="69" t="s">
        <v>22</v>
      </c>
      <c r="D29" s="62" t="s">
        <v>28</v>
      </c>
      <c r="E29" s="62">
        <v>15.41</v>
      </c>
      <c r="F29" s="135">
        <v>0</v>
      </c>
      <c r="G29" s="70">
        <f t="shared" ref="G29:G30" si="6">F29*E29</f>
        <v>0</v>
      </c>
      <c r="H29" s="164">
        <f t="shared" ref="H29:H30" si="7">G29*1.2637</f>
        <v>0</v>
      </c>
      <c r="I29" s="146">
        <v>14.23</v>
      </c>
    </row>
    <row r="30" spans="1:9" ht="45" x14ac:dyDescent="0.25">
      <c r="A30" s="156" t="s">
        <v>55</v>
      </c>
      <c r="B30" s="62" t="s">
        <v>17</v>
      </c>
      <c r="C30" s="69" t="s">
        <v>20</v>
      </c>
      <c r="D30" s="62" t="s">
        <v>14</v>
      </c>
      <c r="E30" s="62">
        <v>0.31</v>
      </c>
      <c r="F30" s="135">
        <v>0</v>
      </c>
      <c r="G30" s="70">
        <f t="shared" si="6"/>
        <v>0</v>
      </c>
      <c r="H30" s="164">
        <f t="shared" si="7"/>
        <v>0</v>
      </c>
      <c r="I30" s="146">
        <v>559.71</v>
      </c>
    </row>
    <row r="31" spans="1:9" x14ac:dyDescent="0.25">
      <c r="A31" s="156"/>
      <c r="B31" s="62"/>
      <c r="C31" s="69"/>
      <c r="D31" s="62"/>
      <c r="E31" s="62"/>
      <c r="F31" s="62"/>
      <c r="G31" s="70"/>
      <c r="H31" s="164"/>
      <c r="I31" s="147"/>
    </row>
    <row r="32" spans="1:9" x14ac:dyDescent="0.25">
      <c r="A32" s="162">
        <v>3</v>
      </c>
      <c r="B32" s="67"/>
      <c r="C32" s="71" t="s">
        <v>30</v>
      </c>
      <c r="D32" s="67"/>
      <c r="E32" s="67"/>
      <c r="F32" s="67"/>
      <c r="G32" s="72"/>
      <c r="H32" s="165"/>
      <c r="I32" s="147"/>
    </row>
    <row r="33" spans="1:9" ht="45" x14ac:dyDescent="0.25">
      <c r="A33" s="156" t="s">
        <v>33</v>
      </c>
      <c r="B33" s="62" t="s">
        <v>32</v>
      </c>
      <c r="C33" s="69" t="s">
        <v>31</v>
      </c>
      <c r="D33" s="62" t="s">
        <v>29</v>
      </c>
      <c r="E33" s="62">
        <v>62.04</v>
      </c>
      <c r="F33" s="135">
        <v>0</v>
      </c>
      <c r="G33" s="70">
        <f t="shared" ref="G33:G34" si="8">F33*E33</f>
        <v>0</v>
      </c>
      <c r="H33" s="164">
        <f t="shared" ref="H33:H34" si="9">G33*1.2637</f>
        <v>0</v>
      </c>
      <c r="I33" s="146">
        <v>7.28</v>
      </c>
    </row>
    <row r="34" spans="1:9" ht="45" x14ac:dyDescent="0.25">
      <c r="A34" s="156" t="s">
        <v>36</v>
      </c>
      <c r="B34" s="62" t="s">
        <v>35</v>
      </c>
      <c r="C34" s="69" t="s">
        <v>34</v>
      </c>
      <c r="D34" s="62" t="s">
        <v>29</v>
      </c>
      <c r="E34" s="62">
        <v>62.04</v>
      </c>
      <c r="F34" s="135">
        <v>0</v>
      </c>
      <c r="G34" s="70">
        <f t="shared" si="8"/>
        <v>0</v>
      </c>
      <c r="H34" s="164">
        <f t="shared" si="9"/>
        <v>0</v>
      </c>
      <c r="I34" s="146">
        <v>59.55</v>
      </c>
    </row>
    <row r="35" spans="1:9" x14ac:dyDescent="0.25">
      <c r="A35" s="156"/>
      <c r="B35" s="62"/>
      <c r="C35" s="69"/>
      <c r="D35" s="62"/>
      <c r="E35" s="62"/>
      <c r="F35" s="62"/>
      <c r="G35" s="70"/>
      <c r="H35" s="164"/>
      <c r="I35" s="147"/>
    </row>
    <row r="36" spans="1:9" x14ac:dyDescent="0.25">
      <c r="A36" s="162">
        <v>4</v>
      </c>
      <c r="B36" s="67"/>
      <c r="C36" s="71" t="s">
        <v>37</v>
      </c>
      <c r="D36" s="67"/>
      <c r="E36" s="67"/>
      <c r="F36" s="67"/>
      <c r="G36" s="72"/>
      <c r="H36" s="165"/>
      <c r="I36" s="147"/>
    </row>
    <row r="37" spans="1:9" ht="30" x14ac:dyDescent="0.25">
      <c r="A37" s="156" t="s">
        <v>39</v>
      </c>
      <c r="B37" s="62" t="s">
        <v>58</v>
      </c>
      <c r="C37" s="69" t="s">
        <v>38</v>
      </c>
      <c r="D37" s="62" t="s">
        <v>29</v>
      </c>
      <c r="E37" s="62">
        <v>57.4</v>
      </c>
      <c r="F37" s="135">
        <v>0</v>
      </c>
      <c r="G37" s="70">
        <f>F37*E37</f>
        <v>0</v>
      </c>
      <c r="H37" s="164">
        <f>G37*1.2637</f>
        <v>0</v>
      </c>
      <c r="I37" s="146">
        <v>5.99</v>
      </c>
    </row>
    <row r="38" spans="1:9" x14ac:dyDescent="0.25">
      <c r="A38" s="166"/>
      <c r="B38" s="167"/>
      <c r="C38" s="168"/>
      <c r="D38" s="167"/>
      <c r="E38" s="167"/>
      <c r="F38" s="167"/>
      <c r="G38" s="169"/>
      <c r="H38" s="170"/>
      <c r="I38" s="147"/>
    </row>
    <row r="39" spans="1:9" x14ac:dyDescent="0.25">
      <c r="A39" s="166"/>
      <c r="B39" s="167"/>
      <c r="C39" s="168"/>
      <c r="D39" s="167"/>
      <c r="E39" s="114" t="s">
        <v>48</v>
      </c>
      <c r="F39" s="114"/>
      <c r="G39" s="70">
        <f>G37+G34+G33+G30+G29+G28+G25+G22+G21+G18+G17+G16+G12+G11</f>
        <v>0</v>
      </c>
      <c r="H39" s="170"/>
      <c r="I39" s="147"/>
    </row>
    <row r="40" spans="1:9" x14ac:dyDescent="0.25">
      <c r="A40" s="166"/>
      <c r="B40" s="167"/>
      <c r="C40" s="168"/>
      <c r="D40" s="167"/>
      <c r="E40" s="171"/>
      <c r="F40" s="171"/>
      <c r="G40" s="169"/>
      <c r="H40" s="170"/>
      <c r="I40" s="147"/>
    </row>
    <row r="41" spans="1:9" x14ac:dyDescent="0.25">
      <c r="A41" s="166"/>
      <c r="B41" s="167"/>
      <c r="C41" s="168"/>
      <c r="D41" s="167"/>
      <c r="E41" s="114" t="s">
        <v>50</v>
      </c>
      <c r="F41" s="114"/>
      <c r="G41" s="70">
        <f>G39*0.2637</f>
        <v>0</v>
      </c>
      <c r="H41" s="170"/>
      <c r="I41" s="147"/>
    </row>
    <row r="42" spans="1:9" x14ac:dyDescent="0.25">
      <c r="A42" s="166"/>
      <c r="B42" s="167"/>
      <c r="C42" s="168"/>
      <c r="D42" s="167"/>
      <c r="E42" s="167"/>
      <c r="F42" s="167"/>
      <c r="G42" s="169"/>
      <c r="H42" s="170"/>
      <c r="I42" s="147"/>
    </row>
    <row r="43" spans="1:9" ht="15.75" thickBot="1" x14ac:dyDescent="0.3">
      <c r="A43" s="172"/>
      <c r="B43" s="173"/>
      <c r="C43" s="174"/>
      <c r="D43" s="173"/>
      <c r="E43" s="175" t="s">
        <v>49</v>
      </c>
      <c r="F43" s="175"/>
      <c r="G43" s="176"/>
      <c r="H43" s="177">
        <f>G39+G41</f>
        <v>0</v>
      </c>
      <c r="I43" s="148"/>
    </row>
    <row r="44" spans="1:9" x14ac:dyDescent="0.25">
      <c r="C44" s="74"/>
    </row>
    <row r="45" spans="1:9" x14ac:dyDescent="0.25">
      <c r="C45" s="74"/>
    </row>
    <row r="46" spans="1:9" x14ac:dyDescent="0.25">
      <c r="C46" s="74"/>
    </row>
    <row r="47" spans="1:9" x14ac:dyDescent="0.25">
      <c r="C47" s="74"/>
    </row>
    <row r="48" spans="1:9" x14ac:dyDescent="0.25">
      <c r="C48" s="74"/>
    </row>
    <row r="49" spans="3:3" x14ac:dyDescent="0.25">
      <c r="C49" s="74"/>
    </row>
    <row r="50" spans="3:3" x14ac:dyDescent="0.25">
      <c r="C50" s="74"/>
    </row>
    <row r="51" spans="3:3" x14ac:dyDescent="0.25">
      <c r="C51" s="74"/>
    </row>
    <row r="52" spans="3:3" x14ac:dyDescent="0.25">
      <c r="C52" s="74"/>
    </row>
    <row r="53" spans="3:3" x14ac:dyDescent="0.25">
      <c r="C53" s="74"/>
    </row>
    <row r="54" spans="3:3" x14ac:dyDescent="0.25">
      <c r="C54" s="74"/>
    </row>
    <row r="55" spans="3:3" x14ac:dyDescent="0.25">
      <c r="C55" s="74"/>
    </row>
    <row r="56" spans="3:3" x14ac:dyDescent="0.25">
      <c r="C56" s="74"/>
    </row>
    <row r="57" spans="3:3" x14ac:dyDescent="0.25">
      <c r="C57" s="74"/>
    </row>
    <row r="58" spans="3:3" x14ac:dyDescent="0.25">
      <c r="C58" s="74"/>
    </row>
    <row r="59" spans="3:3" x14ac:dyDescent="0.25">
      <c r="C59" s="74"/>
    </row>
    <row r="60" spans="3:3" x14ac:dyDescent="0.25">
      <c r="C60" s="74"/>
    </row>
    <row r="61" spans="3:3" x14ac:dyDescent="0.25">
      <c r="C61" s="74"/>
    </row>
    <row r="62" spans="3:3" x14ac:dyDescent="0.25">
      <c r="C62" s="74"/>
    </row>
    <row r="63" spans="3:3" x14ac:dyDescent="0.25">
      <c r="C63" s="74"/>
    </row>
    <row r="64" spans="3:3" x14ac:dyDescent="0.25">
      <c r="C64" s="74"/>
    </row>
    <row r="65" spans="3:3" x14ac:dyDescent="0.25">
      <c r="C65" s="74"/>
    </row>
    <row r="66" spans="3:3" x14ac:dyDescent="0.25">
      <c r="C66" s="74"/>
    </row>
    <row r="67" spans="3:3" x14ac:dyDescent="0.25">
      <c r="C67" s="74"/>
    </row>
    <row r="68" spans="3:3" x14ac:dyDescent="0.25">
      <c r="C68" s="74"/>
    </row>
    <row r="69" spans="3:3" x14ac:dyDescent="0.25">
      <c r="C69" s="74"/>
    </row>
    <row r="70" spans="3:3" x14ac:dyDescent="0.25">
      <c r="C70" s="74"/>
    </row>
    <row r="71" spans="3:3" x14ac:dyDescent="0.25">
      <c r="C71" s="74"/>
    </row>
    <row r="72" spans="3:3" x14ac:dyDescent="0.25">
      <c r="C72" s="74"/>
    </row>
    <row r="73" spans="3:3" x14ac:dyDescent="0.25">
      <c r="C73" s="74"/>
    </row>
    <row r="74" spans="3:3" x14ac:dyDescent="0.25">
      <c r="C74" s="74"/>
    </row>
    <row r="75" spans="3:3" x14ac:dyDescent="0.25">
      <c r="C75" s="74"/>
    </row>
    <row r="76" spans="3:3" x14ac:dyDescent="0.25">
      <c r="C76" s="74"/>
    </row>
    <row r="77" spans="3:3" x14ac:dyDescent="0.25">
      <c r="C77" s="74"/>
    </row>
    <row r="78" spans="3:3" x14ac:dyDescent="0.25">
      <c r="C78" s="74"/>
    </row>
    <row r="79" spans="3:3" x14ac:dyDescent="0.25">
      <c r="C79" s="74"/>
    </row>
    <row r="80" spans="3:3" x14ac:dyDescent="0.25">
      <c r="C80" s="74"/>
    </row>
    <row r="81" spans="3:3" x14ac:dyDescent="0.25">
      <c r="C81" s="74"/>
    </row>
    <row r="82" spans="3:3" x14ac:dyDescent="0.25">
      <c r="C82" s="74"/>
    </row>
    <row r="83" spans="3:3" x14ac:dyDescent="0.25">
      <c r="C83" s="74"/>
    </row>
    <row r="84" spans="3:3" x14ac:dyDescent="0.25">
      <c r="C84" s="74"/>
    </row>
  </sheetData>
  <sheetProtection algorithmName="SHA-512" hashValue="n8ug6UvpPsiKeaZxahKnWD//uHY0LPZbldvcfhsdE+zfJ1IYEouZjsSLA+35hVgcDLmzeO0bxWGYz3i8/QcxvQ==" saltValue="Mqar84LYlHDxZWAbmm36eg==" spinCount="100000" sheet="1" objects="1" scenarios="1"/>
  <mergeCells count="9">
    <mergeCell ref="I5:I10"/>
    <mergeCell ref="B6:H6"/>
    <mergeCell ref="A1:H1"/>
    <mergeCell ref="E43:F43"/>
    <mergeCell ref="E41:F41"/>
    <mergeCell ref="A2:H2"/>
    <mergeCell ref="A8:B8"/>
    <mergeCell ref="E39:F39"/>
    <mergeCell ref="B5:H5"/>
  </mergeCells>
  <printOptions horizontalCentered="1"/>
  <pageMargins left="0.39370078740157483" right="3.7499999999999999E-2" top="0.39370078740157483" bottom="0.19685039370078741" header="0.31496062992125984" footer="0.31496062992125984"/>
  <pageSetup paperSize="9" scale="90" orientation="landscape" r:id="rId1"/>
  <rowBreaks count="1" manualBreakCount="1">
    <brk id="2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9C35-A50E-44B1-B159-E68190D22174}">
  <dimension ref="A1:H34"/>
  <sheetViews>
    <sheetView topLeftCell="A27" workbookViewId="0">
      <selection sqref="A1:H1"/>
    </sheetView>
  </sheetViews>
  <sheetFormatPr defaultRowHeight="15" x14ac:dyDescent="0.25"/>
  <cols>
    <col min="1" max="1" width="5" customWidth="1"/>
    <col min="2" max="2" width="13.42578125" customWidth="1"/>
    <col min="3" max="3" width="66.140625" customWidth="1"/>
    <col min="4" max="4" width="6.7109375" customWidth="1"/>
    <col min="5" max="5" width="57.140625" customWidth="1"/>
    <col min="6" max="6" width="0.28515625" customWidth="1"/>
    <col min="7" max="7" width="9.140625" hidden="1" customWidth="1"/>
    <col min="8" max="8" width="11.7109375" customWidth="1"/>
  </cols>
  <sheetData>
    <row r="1" spans="1:8" ht="48.75" customHeight="1" x14ac:dyDescent="0.3">
      <c r="A1" s="124" t="s">
        <v>93</v>
      </c>
      <c r="B1" s="124"/>
      <c r="C1" s="124"/>
      <c r="D1" s="124"/>
      <c r="E1" s="124"/>
      <c r="F1" s="124"/>
      <c r="G1" s="124"/>
      <c r="H1" s="124"/>
    </row>
    <row r="2" spans="1:8" x14ac:dyDescent="0.25">
      <c r="A2" s="121" t="s">
        <v>60</v>
      </c>
      <c r="B2" s="122"/>
      <c r="C2" s="122"/>
      <c r="D2" s="122"/>
      <c r="E2" s="123"/>
    </row>
    <row r="3" spans="1:8" x14ac:dyDescent="0.25">
      <c r="A3" s="116" t="s">
        <v>46</v>
      </c>
      <c r="B3" s="117"/>
      <c r="C3" s="117"/>
      <c r="D3" s="2"/>
      <c r="E3" s="2"/>
    </row>
    <row r="4" spans="1:8" x14ac:dyDescent="0.25">
      <c r="A4" s="118" t="s">
        <v>47</v>
      </c>
      <c r="B4" s="119"/>
      <c r="C4" s="119"/>
      <c r="D4" s="2"/>
      <c r="E4" s="2"/>
    </row>
    <row r="5" spans="1:8" x14ac:dyDescent="0.25">
      <c r="A5" s="120" t="s">
        <v>59</v>
      </c>
      <c r="B5" s="120"/>
      <c r="C5" s="1"/>
      <c r="D5" s="5"/>
      <c r="E5" s="2"/>
    </row>
    <row r="6" spans="1:8" x14ac:dyDescent="0.25">
      <c r="A6" s="5" t="s">
        <v>8</v>
      </c>
      <c r="B6" s="5" t="s">
        <v>0</v>
      </c>
      <c r="C6" s="5" t="s">
        <v>1</v>
      </c>
      <c r="D6" s="5" t="s">
        <v>2</v>
      </c>
      <c r="E6" s="5" t="s">
        <v>61</v>
      </c>
    </row>
    <row r="7" spans="1:8" x14ac:dyDescent="0.25">
      <c r="A7" s="7">
        <v>1</v>
      </c>
      <c r="B7" s="7"/>
      <c r="C7" s="7" t="s">
        <v>9</v>
      </c>
      <c r="D7" s="7"/>
      <c r="E7" s="10"/>
    </row>
    <row r="8" spans="1:8" ht="78" customHeight="1" x14ac:dyDescent="0.25">
      <c r="A8" s="2" t="s">
        <v>10</v>
      </c>
      <c r="B8" s="3" t="s">
        <v>12</v>
      </c>
      <c r="C8" s="4" t="s">
        <v>13</v>
      </c>
      <c r="D8" s="2" t="s">
        <v>14</v>
      </c>
      <c r="E8" s="4" t="s">
        <v>62</v>
      </c>
    </row>
    <row r="9" spans="1:8" x14ac:dyDescent="0.25">
      <c r="A9" s="2" t="s">
        <v>11</v>
      </c>
      <c r="B9" s="2" t="s">
        <v>56</v>
      </c>
      <c r="C9" s="4" t="s">
        <v>51</v>
      </c>
      <c r="D9" s="2" t="s">
        <v>14</v>
      </c>
      <c r="E9" s="4" t="s">
        <v>63</v>
      </c>
    </row>
    <row r="10" spans="1:8" x14ac:dyDescent="0.25">
      <c r="A10" s="2"/>
      <c r="B10" s="2"/>
      <c r="C10" s="4"/>
      <c r="D10" s="2"/>
      <c r="E10" s="4"/>
    </row>
    <row r="11" spans="1:8" x14ac:dyDescent="0.25">
      <c r="A11" s="7">
        <v>2</v>
      </c>
      <c r="B11" s="7"/>
      <c r="C11" s="8" t="s">
        <v>16</v>
      </c>
      <c r="D11" s="7"/>
      <c r="E11" s="11"/>
    </row>
    <row r="12" spans="1:8" x14ac:dyDescent="0.25">
      <c r="A12" s="2"/>
      <c r="B12" s="2"/>
      <c r="C12" s="6" t="s">
        <v>21</v>
      </c>
      <c r="D12" s="2"/>
      <c r="E12" s="4"/>
    </row>
    <row r="13" spans="1:8" ht="45" x14ac:dyDescent="0.25">
      <c r="A13" s="2" t="s">
        <v>18</v>
      </c>
      <c r="B13" s="2" t="s">
        <v>17</v>
      </c>
      <c r="C13" s="4" t="s">
        <v>20</v>
      </c>
      <c r="D13" s="2" t="s">
        <v>14</v>
      </c>
      <c r="E13" s="4" t="s">
        <v>64</v>
      </c>
    </row>
    <row r="14" spans="1:8" ht="75" x14ac:dyDescent="0.25">
      <c r="A14" s="2" t="s">
        <v>19</v>
      </c>
      <c r="B14" s="2" t="s">
        <v>23</v>
      </c>
      <c r="C14" s="4" t="s">
        <v>22</v>
      </c>
      <c r="D14" s="2" t="s">
        <v>28</v>
      </c>
      <c r="E14" s="4" t="s">
        <v>67</v>
      </c>
    </row>
    <row r="15" spans="1:8" ht="45" x14ac:dyDescent="0.25">
      <c r="A15" s="2" t="s">
        <v>26</v>
      </c>
      <c r="B15" s="2" t="s">
        <v>57</v>
      </c>
      <c r="C15" s="4" t="s">
        <v>52</v>
      </c>
      <c r="D15" s="2" t="s">
        <v>14</v>
      </c>
      <c r="E15" s="4" t="s">
        <v>65</v>
      </c>
    </row>
    <row r="16" spans="1:8" x14ac:dyDescent="0.25">
      <c r="A16" s="2"/>
      <c r="B16" s="2"/>
      <c r="C16" s="4"/>
      <c r="D16" s="2"/>
      <c r="E16" s="4"/>
    </row>
    <row r="17" spans="1:5" x14ac:dyDescent="0.25">
      <c r="A17" s="2"/>
      <c r="B17" s="2"/>
      <c r="C17" s="6" t="s">
        <v>27</v>
      </c>
      <c r="D17" s="2"/>
      <c r="E17" s="4"/>
    </row>
    <row r="18" spans="1:5" ht="45" x14ac:dyDescent="0.25">
      <c r="A18" s="2" t="s">
        <v>40</v>
      </c>
      <c r="B18" s="2" t="s">
        <v>17</v>
      </c>
      <c r="C18" s="4" t="s">
        <v>20</v>
      </c>
      <c r="D18" s="2" t="s">
        <v>14</v>
      </c>
      <c r="E18" s="4" t="s">
        <v>66</v>
      </c>
    </row>
    <row r="19" spans="1:5" ht="75" x14ac:dyDescent="0.25">
      <c r="A19" s="2" t="s">
        <v>42</v>
      </c>
      <c r="B19" s="2" t="s">
        <v>23</v>
      </c>
      <c r="C19" s="4" t="s">
        <v>22</v>
      </c>
      <c r="D19" s="2" t="s">
        <v>28</v>
      </c>
      <c r="E19" s="4" t="s">
        <v>68</v>
      </c>
    </row>
    <row r="20" spans="1:5" x14ac:dyDescent="0.25">
      <c r="A20" s="2"/>
      <c r="B20" s="2"/>
      <c r="C20" s="4"/>
      <c r="D20" s="2"/>
      <c r="E20" s="4"/>
    </row>
    <row r="21" spans="1:5" x14ac:dyDescent="0.25">
      <c r="A21" s="2"/>
      <c r="B21" s="2"/>
      <c r="C21" s="6" t="s">
        <v>41</v>
      </c>
      <c r="D21" s="2"/>
      <c r="E21" s="4"/>
    </row>
    <row r="22" spans="1:5" ht="60" x14ac:dyDescent="0.25">
      <c r="A22" s="2" t="s">
        <v>42</v>
      </c>
      <c r="B22" s="2" t="s">
        <v>24</v>
      </c>
      <c r="C22" s="4" t="s">
        <v>25</v>
      </c>
      <c r="D22" s="2" t="s">
        <v>29</v>
      </c>
      <c r="E22" s="4" t="s">
        <v>69</v>
      </c>
    </row>
    <row r="23" spans="1:5" x14ac:dyDescent="0.25">
      <c r="A23" s="2"/>
      <c r="B23" s="2"/>
      <c r="C23" s="4"/>
      <c r="D23" s="2"/>
      <c r="E23" s="4"/>
    </row>
    <row r="24" spans="1:5" x14ac:dyDescent="0.25">
      <c r="A24" s="2"/>
      <c r="B24" s="2"/>
      <c r="C24" s="6" t="s">
        <v>44</v>
      </c>
      <c r="D24" s="2"/>
      <c r="E24" s="4"/>
    </row>
    <row r="25" spans="1:5" ht="45" x14ac:dyDescent="0.25">
      <c r="A25" s="2" t="s">
        <v>43</v>
      </c>
      <c r="B25" s="2" t="s">
        <v>53</v>
      </c>
      <c r="C25" s="4" t="s">
        <v>52</v>
      </c>
      <c r="D25" s="2" t="s">
        <v>14</v>
      </c>
      <c r="E25" s="4" t="s">
        <v>70</v>
      </c>
    </row>
    <row r="26" spans="1:5" ht="75" x14ac:dyDescent="0.25">
      <c r="A26" s="2" t="s">
        <v>54</v>
      </c>
      <c r="B26" s="2" t="s">
        <v>23</v>
      </c>
      <c r="C26" s="4" t="s">
        <v>22</v>
      </c>
      <c r="D26" s="2" t="s">
        <v>28</v>
      </c>
      <c r="E26" s="4" t="s">
        <v>71</v>
      </c>
    </row>
    <row r="27" spans="1:5" ht="45" x14ac:dyDescent="0.25">
      <c r="A27" s="2" t="s">
        <v>55</v>
      </c>
      <c r="B27" s="2" t="s">
        <v>17</v>
      </c>
      <c r="C27" s="4" t="s">
        <v>20</v>
      </c>
      <c r="D27" s="2" t="s">
        <v>14</v>
      </c>
      <c r="E27" s="4" t="s">
        <v>70</v>
      </c>
    </row>
    <row r="28" spans="1:5" x14ac:dyDescent="0.25">
      <c r="A28" s="2"/>
      <c r="B28" s="2"/>
      <c r="C28" s="4"/>
      <c r="D28" s="2"/>
      <c r="E28" s="4"/>
    </row>
    <row r="29" spans="1:5" x14ac:dyDescent="0.25">
      <c r="A29" s="7">
        <v>3</v>
      </c>
      <c r="B29" s="7"/>
      <c r="C29" s="8" t="s">
        <v>30</v>
      </c>
      <c r="D29" s="7"/>
      <c r="E29" s="11"/>
    </row>
    <row r="30" spans="1:5" ht="60" x14ac:dyDescent="0.25">
      <c r="A30" s="2" t="s">
        <v>33</v>
      </c>
      <c r="B30" s="2" t="s">
        <v>32</v>
      </c>
      <c r="C30" s="4" t="s">
        <v>31</v>
      </c>
      <c r="D30" s="2" t="s">
        <v>29</v>
      </c>
      <c r="E30" s="4" t="s">
        <v>72</v>
      </c>
    </row>
    <row r="31" spans="1:5" ht="45" x14ac:dyDescent="0.25">
      <c r="A31" s="2" t="s">
        <v>36</v>
      </c>
      <c r="B31" s="2" t="s">
        <v>35</v>
      </c>
      <c r="C31" s="4" t="s">
        <v>34</v>
      </c>
      <c r="D31" s="2" t="s">
        <v>29</v>
      </c>
      <c r="E31" s="4" t="s">
        <v>73</v>
      </c>
    </row>
    <row r="32" spans="1:5" x14ac:dyDescent="0.25">
      <c r="A32" s="2"/>
      <c r="B32" s="2"/>
      <c r="C32" s="4"/>
      <c r="D32" s="2"/>
      <c r="E32" s="4"/>
    </row>
    <row r="33" spans="1:5" x14ac:dyDescent="0.25">
      <c r="A33" s="7">
        <v>4</v>
      </c>
      <c r="B33" s="7"/>
      <c r="C33" s="8" t="s">
        <v>37</v>
      </c>
      <c r="D33" s="7"/>
      <c r="E33" s="11"/>
    </row>
    <row r="34" spans="1:5" ht="30" x14ac:dyDescent="0.25">
      <c r="A34" s="2" t="s">
        <v>39</v>
      </c>
      <c r="B34" s="2" t="s">
        <v>58</v>
      </c>
      <c r="C34" s="4" t="s">
        <v>38</v>
      </c>
      <c r="D34" s="2" t="s">
        <v>29</v>
      </c>
      <c r="E34" s="4" t="s">
        <v>74</v>
      </c>
    </row>
  </sheetData>
  <mergeCells count="5">
    <mergeCell ref="A3:C3"/>
    <mergeCell ref="A4:C4"/>
    <mergeCell ref="A5:B5"/>
    <mergeCell ref="A2:E2"/>
    <mergeCell ref="A1:H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31B76-0EF8-40E1-BA91-03B46FCEF837}">
  <dimension ref="A1:H34"/>
  <sheetViews>
    <sheetView topLeftCell="A30" workbookViewId="0">
      <selection sqref="A1:H1"/>
    </sheetView>
  </sheetViews>
  <sheetFormatPr defaultRowHeight="15" x14ac:dyDescent="0.25"/>
  <cols>
    <col min="1" max="1" width="3.7109375" customWidth="1"/>
    <col min="2" max="2" width="13.42578125" customWidth="1"/>
    <col min="3" max="3" width="62.28515625" customWidth="1"/>
    <col min="5" max="5" width="65.140625" customWidth="1"/>
    <col min="6" max="8" width="9.140625" hidden="1" customWidth="1"/>
  </cols>
  <sheetData>
    <row r="1" spans="1:8" ht="51.75" customHeight="1" x14ac:dyDescent="0.3">
      <c r="A1" s="124" t="s">
        <v>93</v>
      </c>
      <c r="B1" s="124"/>
      <c r="C1" s="124"/>
      <c r="D1" s="124"/>
      <c r="E1" s="124"/>
      <c r="F1" s="124"/>
      <c r="G1" s="124"/>
      <c r="H1" s="124"/>
    </row>
    <row r="2" spans="1:8" x14ac:dyDescent="0.25">
      <c r="A2" s="125" t="s">
        <v>89</v>
      </c>
      <c r="B2" s="126"/>
      <c r="C2" s="126"/>
      <c r="D2" s="126"/>
      <c r="E2" s="127"/>
    </row>
    <row r="3" spans="1:8" x14ac:dyDescent="0.25">
      <c r="A3" s="125" t="s">
        <v>46</v>
      </c>
      <c r="B3" s="126"/>
      <c r="C3" s="126"/>
      <c r="D3" s="4"/>
      <c r="E3" s="4"/>
    </row>
    <row r="4" spans="1:8" x14ac:dyDescent="0.25">
      <c r="A4" s="125" t="s">
        <v>47</v>
      </c>
      <c r="B4" s="126"/>
      <c r="C4" s="126"/>
      <c r="D4" s="4"/>
      <c r="E4" s="4"/>
    </row>
    <row r="5" spans="1:8" x14ac:dyDescent="0.25">
      <c r="A5" s="125" t="s">
        <v>59</v>
      </c>
      <c r="B5" s="127"/>
      <c r="C5" s="12"/>
      <c r="D5" s="6"/>
      <c r="E5" s="4"/>
    </row>
    <row r="6" spans="1:8" ht="30" x14ac:dyDescent="0.25">
      <c r="A6" s="6" t="s">
        <v>8</v>
      </c>
      <c r="B6" s="6" t="s">
        <v>0</v>
      </c>
      <c r="C6" s="6" t="s">
        <v>1</v>
      </c>
      <c r="D6" s="6" t="s">
        <v>2</v>
      </c>
      <c r="E6" s="6" t="s">
        <v>75</v>
      </c>
    </row>
    <row r="7" spans="1:8" x14ac:dyDescent="0.25">
      <c r="A7" s="8">
        <v>1</v>
      </c>
      <c r="B7" s="8"/>
      <c r="C7" s="8" t="s">
        <v>9</v>
      </c>
      <c r="D7" s="8"/>
      <c r="E7" s="11"/>
    </row>
    <row r="8" spans="1:8" ht="61.5" customHeight="1" x14ac:dyDescent="0.25">
      <c r="A8" s="4" t="s">
        <v>10</v>
      </c>
      <c r="B8" s="13" t="s">
        <v>12</v>
      </c>
      <c r="C8" s="4" t="s">
        <v>13</v>
      </c>
      <c r="D8" s="4" t="s">
        <v>14</v>
      </c>
      <c r="E8" s="4" t="s">
        <v>76</v>
      </c>
    </row>
    <row r="9" spans="1:8" x14ac:dyDescent="0.25">
      <c r="A9" s="4" t="s">
        <v>11</v>
      </c>
      <c r="B9" s="4" t="s">
        <v>56</v>
      </c>
      <c r="C9" s="4" t="s">
        <v>51</v>
      </c>
      <c r="D9" s="4" t="s">
        <v>14</v>
      </c>
      <c r="E9" s="4" t="s">
        <v>77</v>
      </c>
    </row>
    <row r="10" spans="1:8" x14ac:dyDescent="0.25">
      <c r="A10" s="4"/>
      <c r="B10" s="4"/>
      <c r="C10" s="4"/>
      <c r="D10" s="4"/>
      <c r="E10" s="4"/>
    </row>
    <row r="11" spans="1:8" x14ac:dyDescent="0.25">
      <c r="A11" s="8">
        <v>2</v>
      </c>
      <c r="B11" s="8"/>
      <c r="C11" s="8" t="s">
        <v>16</v>
      </c>
      <c r="D11" s="8"/>
      <c r="E11" s="11"/>
    </row>
    <row r="12" spans="1:8" x14ac:dyDescent="0.25">
      <c r="A12" s="4"/>
      <c r="B12" s="4"/>
      <c r="C12" s="6" t="s">
        <v>21</v>
      </c>
      <c r="D12" s="4"/>
      <c r="E12" s="4"/>
    </row>
    <row r="13" spans="1:8" ht="45" x14ac:dyDescent="0.25">
      <c r="A13" s="4" t="s">
        <v>18</v>
      </c>
      <c r="B13" s="4" t="s">
        <v>17</v>
      </c>
      <c r="C13" s="4" t="s">
        <v>20</v>
      </c>
      <c r="D13" s="4" t="s">
        <v>14</v>
      </c>
      <c r="E13" s="4" t="s">
        <v>78</v>
      </c>
    </row>
    <row r="14" spans="1:8" ht="90" x14ac:dyDescent="0.25">
      <c r="A14" s="4" t="s">
        <v>19</v>
      </c>
      <c r="B14" s="4" t="s">
        <v>23</v>
      </c>
      <c r="C14" s="4" t="s">
        <v>22</v>
      </c>
      <c r="D14" s="4" t="s">
        <v>28</v>
      </c>
      <c r="E14" s="4" t="s">
        <v>79</v>
      </c>
    </row>
    <row r="15" spans="1:8" ht="45" x14ac:dyDescent="0.25">
      <c r="A15" s="4" t="s">
        <v>26</v>
      </c>
      <c r="B15" s="4" t="s">
        <v>57</v>
      </c>
      <c r="C15" s="4" t="s">
        <v>52</v>
      </c>
      <c r="D15" s="4" t="s">
        <v>14</v>
      </c>
      <c r="E15" s="4" t="s">
        <v>80</v>
      </c>
    </row>
    <row r="16" spans="1:8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6" t="s">
        <v>27</v>
      </c>
      <c r="D17" s="4"/>
      <c r="E17" s="4"/>
    </row>
    <row r="18" spans="1:5" ht="45" x14ac:dyDescent="0.25">
      <c r="A18" s="4" t="s">
        <v>40</v>
      </c>
      <c r="B18" s="4" t="s">
        <v>17</v>
      </c>
      <c r="C18" s="4" t="s">
        <v>20</v>
      </c>
      <c r="D18" s="4" t="s">
        <v>14</v>
      </c>
      <c r="E18" s="4" t="s">
        <v>81</v>
      </c>
    </row>
    <row r="19" spans="1:5" ht="90" x14ac:dyDescent="0.25">
      <c r="A19" s="4" t="s">
        <v>42</v>
      </c>
      <c r="B19" s="4" t="s">
        <v>23</v>
      </c>
      <c r="C19" s="4" t="s">
        <v>22</v>
      </c>
      <c r="D19" s="4" t="s">
        <v>28</v>
      </c>
      <c r="E19" s="4" t="s">
        <v>79</v>
      </c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6" t="s">
        <v>41</v>
      </c>
      <c r="D21" s="4"/>
      <c r="E21" s="4"/>
    </row>
    <row r="22" spans="1:5" ht="60" x14ac:dyDescent="0.25">
      <c r="A22" s="4" t="s">
        <v>42</v>
      </c>
      <c r="B22" s="4" t="s">
        <v>24</v>
      </c>
      <c r="C22" s="4" t="s">
        <v>25</v>
      </c>
      <c r="D22" s="4" t="s">
        <v>29</v>
      </c>
      <c r="E22" s="4" t="s">
        <v>82</v>
      </c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6" t="s">
        <v>44</v>
      </c>
      <c r="D24" s="4"/>
      <c r="E24" s="4"/>
    </row>
    <row r="25" spans="1:5" ht="45" x14ac:dyDescent="0.25">
      <c r="A25" s="4" t="s">
        <v>43</v>
      </c>
      <c r="B25" s="4" t="s">
        <v>53</v>
      </c>
      <c r="C25" s="4" t="s">
        <v>52</v>
      </c>
      <c r="D25" s="4" t="s">
        <v>14</v>
      </c>
      <c r="E25" s="4" t="s">
        <v>84</v>
      </c>
    </row>
    <row r="26" spans="1:5" ht="90" x14ac:dyDescent="0.25">
      <c r="A26" s="4" t="s">
        <v>54</v>
      </c>
      <c r="B26" s="4" t="s">
        <v>23</v>
      </c>
      <c r="C26" s="4" t="s">
        <v>22</v>
      </c>
      <c r="D26" s="4" t="s">
        <v>28</v>
      </c>
      <c r="E26" s="4" t="s">
        <v>83</v>
      </c>
    </row>
    <row r="27" spans="1:5" ht="45" x14ac:dyDescent="0.25">
      <c r="A27" s="4" t="s">
        <v>55</v>
      </c>
      <c r="B27" s="4" t="s">
        <v>17</v>
      </c>
      <c r="C27" s="4" t="s">
        <v>20</v>
      </c>
      <c r="D27" s="4" t="s">
        <v>14</v>
      </c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8">
        <v>3</v>
      </c>
      <c r="B29" s="8"/>
      <c r="C29" s="8" t="s">
        <v>30</v>
      </c>
      <c r="D29" s="8"/>
      <c r="E29" s="11"/>
    </row>
    <row r="30" spans="1:5" ht="60" x14ac:dyDescent="0.25">
      <c r="A30" s="4" t="s">
        <v>33</v>
      </c>
      <c r="B30" s="4" t="s">
        <v>32</v>
      </c>
      <c r="C30" s="4" t="s">
        <v>31</v>
      </c>
      <c r="D30" s="4" t="s">
        <v>29</v>
      </c>
      <c r="E30" s="4" t="s">
        <v>85</v>
      </c>
    </row>
    <row r="31" spans="1:5" ht="45" x14ac:dyDescent="0.25">
      <c r="A31" s="4" t="s">
        <v>36</v>
      </c>
      <c r="B31" s="4" t="s">
        <v>35</v>
      </c>
      <c r="C31" s="4" t="s">
        <v>34</v>
      </c>
      <c r="D31" s="4" t="s">
        <v>29</v>
      </c>
      <c r="E31" s="4" t="s">
        <v>86</v>
      </c>
    </row>
    <row r="32" spans="1:5" x14ac:dyDescent="0.25">
      <c r="A32" s="4"/>
      <c r="B32" s="4"/>
      <c r="C32" s="4"/>
      <c r="D32" s="4"/>
      <c r="E32" s="4"/>
    </row>
    <row r="33" spans="1:5" x14ac:dyDescent="0.25">
      <c r="A33" s="8">
        <v>4</v>
      </c>
      <c r="B33" s="8"/>
      <c r="C33" s="8" t="s">
        <v>37</v>
      </c>
      <c r="D33" s="8"/>
      <c r="E33" s="11"/>
    </row>
    <row r="34" spans="1:5" ht="30" x14ac:dyDescent="0.25">
      <c r="A34" s="4" t="s">
        <v>39</v>
      </c>
      <c r="B34" s="4" t="s">
        <v>58</v>
      </c>
      <c r="C34" s="4" t="s">
        <v>38</v>
      </c>
      <c r="D34" s="4" t="s">
        <v>29</v>
      </c>
      <c r="E34" s="4" t="s">
        <v>87</v>
      </c>
    </row>
  </sheetData>
  <mergeCells count="5">
    <mergeCell ref="A2:E2"/>
    <mergeCell ref="A3:C3"/>
    <mergeCell ref="A4:C4"/>
    <mergeCell ref="A5:B5"/>
    <mergeCell ref="A1:H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9B5D7-DD6F-4A47-B816-32782784CB15}">
  <dimension ref="A1:J38"/>
  <sheetViews>
    <sheetView view="pageBreakPreview" zoomScaleNormal="100" zoomScaleSheetLayoutView="100" workbookViewId="0">
      <selection activeCell="B5" sqref="B5:H5"/>
    </sheetView>
  </sheetViews>
  <sheetFormatPr defaultRowHeight="15" x14ac:dyDescent="0.25"/>
  <cols>
    <col min="1" max="1" width="10.7109375" customWidth="1"/>
    <col min="2" max="2" width="13.5703125" customWidth="1"/>
    <col min="3" max="3" width="64.5703125" customWidth="1"/>
    <col min="4" max="4" width="5.5703125" customWidth="1"/>
    <col min="5" max="5" width="8.42578125" customWidth="1"/>
    <col min="6" max="7" width="10.7109375" customWidth="1"/>
  </cols>
  <sheetData>
    <row r="1" spans="1:10" ht="65.25" customHeight="1" x14ac:dyDescent="0.3">
      <c r="A1" s="128" t="s">
        <v>93</v>
      </c>
      <c r="B1" s="128"/>
      <c r="C1" s="128"/>
      <c r="D1" s="128"/>
      <c r="E1" s="128"/>
      <c r="F1" s="128"/>
      <c r="G1" s="128"/>
      <c r="H1" s="128"/>
    </row>
    <row r="2" spans="1:10" ht="15" customHeight="1" x14ac:dyDescent="0.25">
      <c r="A2" s="129" t="s">
        <v>88</v>
      </c>
      <c r="B2" s="129"/>
      <c r="C2" s="129"/>
      <c r="D2" s="129"/>
      <c r="E2" s="129"/>
      <c r="F2" s="129"/>
      <c r="G2" s="129"/>
      <c r="H2" s="129"/>
    </row>
    <row r="3" spans="1:10" x14ac:dyDescent="0.25">
      <c r="A3" s="129" t="s">
        <v>46</v>
      </c>
      <c r="B3" s="129"/>
      <c r="C3" s="129"/>
      <c r="D3" s="4"/>
      <c r="E3" s="4"/>
      <c r="F3" s="4"/>
      <c r="G3" s="2"/>
      <c r="H3" s="2"/>
    </row>
    <row r="4" spans="1:10" x14ac:dyDescent="0.25">
      <c r="A4" s="129" t="s">
        <v>47</v>
      </c>
      <c r="B4" s="129"/>
      <c r="C4" s="129"/>
      <c r="D4" s="4"/>
      <c r="E4" s="4"/>
      <c r="F4" s="4"/>
      <c r="G4" s="2"/>
      <c r="H4" s="2"/>
    </row>
    <row r="5" spans="1:10" ht="15" customHeight="1" x14ac:dyDescent="0.25">
      <c r="A5" s="6" t="s">
        <v>134</v>
      </c>
      <c r="B5" s="130" t="str">
        <f>Orçamento!B5</f>
        <v>NOME</v>
      </c>
      <c r="C5" s="130"/>
      <c r="D5" s="130"/>
      <c r="E5" s="130"/>
      <c r="F5" s="130"/>
      <c r="G5" s="130"/>
      <c r="H5" s="130"/>
    </row>
    <row r="6" spans="1:10" s="61" customFormat="1" x14ac:dyDescent="0.25">
      <c r="A6" s="62" t="s">
        <v>136</v>
      </c>
      <c r="B6" s="149" t="str">
        <f>Orçamento!B6</f>
        <v>CNPJ</v>
      </c>
      <c r="C6" s="150"/>
      <c r="D6" s="150"/>
      <c r="E6" s="150"/>
      <c r="F6" s="150"/>
      <c r="G6" s="150"/>
      <c r="H6" s="150"/>
      <c r="I6"/>
    </row>
    <row r="7" spans="1:10" x14ac:dyDescent="0.25">
      <c r="A7" s="6" t="s">
        <v>15</v>
      </c>
      <c r="B7" s="75">
        <v>0.26369999999999999</v>
      </c>
      <c r="C7" s="4"/>
      <c r="D7" s="4"/>
      <c r="E7" s="4"/>
      <c r="F7" s="4"/>
      <c r="G7" s="2"/>
      <c r="H7" s="2"/>
    </row>
    <row r="8" spans="1:10" x14ac:dyDescent="0.25">
      <c r="A8" s="129" t="s">
        <v>59</v>
      </c>
      <c r="B8" s="129"/>
      <c r="C8" s="6"/>
      <c r="D8" s="6"/>
      <c r="E8" s="6"/>
      <c r="F8" s="6" t="s">
        <v>7</v>
      </c>
      <c r="G8" s="5" t="s">
        <v>90</v>
      </c>
      <c r="H8" s="2" t="s">
        <v>90</v>
      </c>
      <c r="J8" t="s">
        <v>94</v>
      </c>
    </row>
    <row r="9" spans="1:10" ht="24.75" customHeight="1" x14ac:dyDescent="0.25">
      <c r="A9" s="6" t="s">
        <v>8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5</v>
      </c>
      <c r="G9" s="5" t="s">
        <v>91</v>
      </c>
      <c r="H9" s="6" t="s">
        <v>92</v>
      </c>
    </row>
    <row r="10" spans="1:10" x14ac:dyDescent="0.25">
      <c r="A10" s="8">
        <v>1</v>
      </c>
      <c r="B10" s="8"/>
      <c r="C10" s="8" t="s">
        <v>9</v>
      </c>
      <c r="D10" s="8"/>
      <c r="E10" s="8"/>
      <c r="F10" s="8"/>
      <c r="G10" s="16"/>
      <c r="H10" s="16"/>
    </row>
    <row r="11" spans="1:10" ht="60" x14ac:dyDescent="0.25">
      <c r="A11" s="4" t="s">
        <v>10</v>
      </c>
      <c r="B11" s="13" t="s">
        <v>12</v>
      </c>
      <c r="C11" s="4" t="s">
        <v>13</v>
      </c>
      <c r="D11" s="4" t="s">
        <v>14</v>
      </c>
      <c r="E11" s="4">
        <v>489.35</v>
      </c>
      <c r="F11" s="14">
        <f>Orçamento!H11</f>
        <v>0</v>
      </c>
      <c r="G11" s="9">
        <f>F11</f>
        <v>0</v>
      </c>
      <c r="H11" s="5">
        <v>100</v>
      </c>
    </row>
    <row r="12" spans="1:10" x14ac:dyDescent="0.25">
      <c r="A12" s="4" t="s">
        <v>11</v>
      </c>
      <c r="B12" s="4" t="s">
        <v>56</v>
      </c>
      <c r="C12" s="4" t="s">
        <v>51</v>
      </c>
      <c r="D12" s="4" t="s">
        <v>14</v>
      </c>
      <c r="E12" s="4">
        <v>489.35</v>
      </c>
      <c r="F12" s="14">
        <f>Orçamento!H12</f>
        <v>0</v>
      </c>
      <c r="G12" s="9">
        <f>F12</f>
        <v>0</v>
      </c>
      <c r="H12" s="5">
        <v>100</v>
      </c>
    </row>
    <row r="13" spans="1:10" x14ac:dyDescent="0.25">
      <c r="A13" s="4"/>
      <c r="B13" s="4"/>
      <c r="C13" s="4"/>
      <c r="D13" s="4"/>
      <c r="E13" s="4"/>
      <c r="F13" s="14"/>
      <c r="G13" s="2"/>
      <c r="H13" s="2"/>
    </row>
    <row r="14" spans="1:10" x14ac:dyDescent="0.25">
      <c r="A14" s="8">
        <v>2</v>
      </c>
      <c r="B14" s="8"/>
      <c r="C14" s="8" t="s">
        <v>16</v>
      </c>
      <c r="D14" s="8"/>
      <c r="E14" s="8"/>
      <c r="F14" s="15"/>
      <c r="G14" s="16"/>
      <c r="H14" s="16"/>
    </row>
    <row r="15" spans="1:10" x14ac:dyDescent="0.25">
      <c r="A15" s="4"/>
      <c r="B15" s="4"/>
      <c r="C15" s="6" t="s">
        <v>21</v>
      </c>
      <c r="D15" s="4"/>
      <c r="E15" s="4"/>
      <c r="F15" s="14"/>
      <c r="G15" s="2"/>
      <c r="H15" s="2"/>
    </row>
    <row r="16" spans="1:10" ht="45" x14ac:dyDescent="0.25">
      <c r="A16" s="4" t="s">
        <v>18</v>
      </c>
      <c r="B16" s="4" t="s">
        <v>17</v>
      </c>
      <c r="C16" s="4" t="s">
        <v>20</v>
      </c>
      <c r="D16" s="4" t="s">
        <v>14</v>
      </c>
      <c r="E16" s="4">
        <v>2.69</v>
      </c>
      <c r="F16" s="14">
        <f>Orçamento!H16</f>
        <v>0</v>
      </c>
      <c r="G16" s="9">
        <f>F16</f>
        <v>0</v>
      </c>
      <c r="H16" s="5">
        <v>100</v>
      </c>
    </row>
    <row r="17" spans="1:8" ht="90" x14ac:dyDescent="0.25">
      <c r="A17" s="4" t="s">
        <v>19</v>
      </c>
      <c r="B17" s="4" t="s">
        <v>23</v>
      </c>
      <c r="C17" s="4" t="s">
        <v>22</v>
      </c>
      <c r="D17" s="4" t="s">
        <v>28</v>
      </c>
      <c r="E17" s="4">
        <v>105.94</v>
      </c>
      <c r="F17" s="14">
        <f>Orçamento!H17</f>
        <v>0</v>
      </c>
      <c r="G17" s="9">
        <f>F17</f>
        <v>0</v>
      </c>
      <c r="H17" s="5">
        <v>100</v>
      </c>
    </row>
    <row r="18" spans="1:8" ht="45" x14ac:dyDescent="0.25">
      <c r="A18" s="4" t="s">
        <v>26</v>
      </c>
      <c r="B18" s="4" t="s">
        <v>57</v>
      </c>
      <c r="C18" s="4" t="s">
        <v>52</v>
      </c>
      <c r="D18" s="4" t="s">
        <v>14</v>
      </c>
      <c r="E18" s="4">
        <v>2.69</v>
      </c>
      <c r="F18" s="14">
        <f>Orçamento!H18</f>
        <v>0</v>
      </c>
      <c r="G18" s="9">
        <f>F18</f>
        <v>0</v>
      </c>
      <c r="H18" s="5">
        <v>100</v>
      </c>
    </row>
    <row r="19" spans="1:8" x14ac:dyDescent="0.25">
      <c r="A19" s="4"/>
      <c r="B19" s="4"/>
      <c r="C19" s="4"/>
      <c r="D19" s="4"/>
      <c r="E19" s="4"/>
      <c r="F19" s="14"/>
      <c r="G19" s="2"/>
      <c r="H19" s="2"/>
    </row>
    <row r="20" spans="1:8" x14ac:dyDescent="0.25">
      <c r="A20" s="4"/>
      <c r="B20" s="4"/>
      <c r="C20" s="6" t="s">
        <v>27</v>
      </c>
      <c r="D20" s="4"/>
      <c r="E20" s="4"/>
      <c r="F20" s="14"/>
      <c r="G20" s="2"/>
      <c r="H20" s="2"/>
    </row>
    <row r="21" spans="1:8" ht="45" x14ac:dyDescent="0.25">
      <c r="A21" s="4" t="s">
        <v>40</v>
      </c>
      <c r="B21" s="4" t="s">
        <v>17</v>
      </c>
      <c r="C21" s="4" t="s">
        <v>20</v>
      </c>
      <c r="D21" s="4" t="s">
        <v>14</v>
      </c>
      <c r="E21" s="4">
        <v>1.79</v>
      </c>
      <c r="F21" s="14">
        <f>Orçamento!H21</f>
        <v>0</v>
      </c>
      <c r="G21" s="9">
        <f>F21</f>
        <v>0</v>
      </c>
      <c r="H21" s="5">
        <v>100</v>
      </c>
    </row>
    <row r="22" spans="1:8" ht="90" x14ac:dyDescent="0.25">
      <c r="A22" s="4" t="s">
        <v>42</v>
      </c>
      <c r="B22" s="4" t="s">
        <v>23</v>
      </c>
      <c r="C22" s="4" t="s">
        <v>22</v>
      </c>
      <c r="D22" s="4" t="s">
        <v>28</v>
      </c>
      <c r="E22" s="4">
        <v>98.58</v>
      </c>
      <c r="F22" s="14">
        <f>Orçamento!H22</f>
        <v>0</v>
      </c>
      <c r="G22" s="9">
        <f>F22</f>
        <v>0</v>
      </c>
      <c r="H22" s="5">
        <v>100</v>
      </c>
    </row>
    <row r="23" spans="1:8" x14ac:dyDescent="0.25">
      <c r="A23" s="4"/>
      <c r="B23" s="4"/>
      <c r="C23" s="4"/>
      <c r="D23" s="4"/>
      <c r="E23" s="4"/>
      <c r="F23" s="14"/>
      <c r="G23" s="2"/>
      <c r="H23" s="2"/>
    </row>
    <row r="24" spans="1:8" x14ac:dyDescent="0.25">
      <c r="A24" s="4"/>
      <c r="B24" s="4"/>
      <c r="C24" s="6" t="s">
        <v>41</v>
      </c>
      <c r="D24" s="4"/>
      <c r="E24" s="4"/>
      <c r="F24" s="14"/>
      <c r="G24" s="2"/>
      <c r="H24" s="2"/>
    </row>
    <row r="25" spans="1:8" ht="60" x14ac:dyDescent="0.25">
      <c r="A25" s="4" t="s">
        <v>42</v>
      </c>
      <c r="B25" s="4" t="s">
        <v>24</v>
      </c>
      <c r="C25" s="4" t="s">
        <v>25</v>
      </c>
      <c r="D25" s="4" t="s">
        <v>29</v>
      </c>
      <c r="E25" s="4">
        <v>35.83</v>
      </c>
      <c r="F25" s="14">
        <f>Orçamento!H25</f>
        <v>0</v>
      </c>
      <c r="G25" s="9">
        <f>F25</f>
        <v>0</v>
      </c>
      <c r="H25" s="5">
        <v>100</v>
      </c>
    </row>
    <row r="26" spans="1:8" x14ac:dyDescent="0.25">
      <c r="A26" s="4"/>
      <c r="B26" s="4"/>
      <c r="C26" s="4"/>
      <c r="D26" s="4"/>
      <c r="E26" s="4"/>
      <c r="F26" s="14"/>
      <c r="G26" s="2"/>
      <c r="H26" s="2"/>
    </row>
    <row r="27" spans="1:8" x14ac:dyDescent="0.25">
      <c r="A27" s="4"/>
      <c r="B27" s="4"/>
      <c r="C27" s="6" t="s">
        <v>44</v>
      </c>
      <c r="D27" s="4"/>
      <c r="E27" s="4"/>
      <c r="F27" s="14"/>
      <c r="G27" s="2"/>
      <c r="H27" s="2"/>
    </row>
    <row r="28" spans="1:8" ht="45" x14ac:dyDescent="0.25">
      <c r="A28" s="4" t="s">
        <v>43</v>
      </c>
      <c r="B28" s="4" t="s">
        <v>53</v>
      </c>
      <c r="C28" s="4" t="s">
        <v>52</v>
      </c>
      <c r="D28" s="4" t="s">
        <v>14</v>
      </c>
      <c r="E28" s="4">
        <v>0.31</v>
      </c>
      <c r="F28" s="14">
        <f>Orçamento!H28</f>
        <v>0</v>
      </c>
      <c r="G28" s="9">
        <f>F28</f>
        <v>0</v>
      </c>
      <c r="H28" s="5">
        <v>100</v>
      </c>
    </row>
    <row r="29" spans="1:8" ht="90" x14ac:dyDescent="0.25">
      <c r="A29" s="4" t="s">
        <v>54</v>
      </c>
      <c r="B29" s="4" t="s">
        <v>23</v>
      </c>
      <c r="C29" s="4" t="s">
        <v>22</v>
      </c>
      <c r="D29" s="4" t="s">
        <v>28</v>
      </c>
      <c r="E29" s="4">
        <v>15.41</v>
      </c>
      <c r="F29" s="14">
        <f>Orçamento!H29</f>
        <v>0</v>
      </c>
      <c r="G29" s="9">
        <f>F29</f>
        <v>0</v>
      </c>
      <c r="H29" s="5">
        <v>100</v>
      </c>
    </row>
    <row r="30" spans="1:8" ht="45" x14ac:dyDescent="0.25">
      <c r="A30" s="4" t="s">
        <v>55</v>
      </c>
      <c r="B30" s="4" t="s">
        <v>17</v>
      </c>
      <c r="C30" s="4" t="s">
        <v>20</v>
      </c>
      <c r="D30" s="4" t="s">
        <v>14</v>
      </c>
      <c r="E30" s="4">
        <v>0.31</v>
      </c>
      <c r="F30" s="14">
        <f>Orçamento!H30</f>
        <v>0</v>
      </c>
      <c r="G30" s="9">
        <f>F30</f>
        <v>0</v>
      </c>
      <c r="H30" s="5">
        <v>100</v>
      </c>
    </row>
    <row r="31" spans="1:8" x14ac:dyDescent="0.25">
      <c r="A31" s="4"/>
      <c r="B31" s="4"/>
      <c r="C31" s="4"/>
      <c r="D31" s="4"/>
      <c r="E31" s="4"/>
      <c r="F31" s="14"/>
      <c r="G31" s="2"/>
      <c r="H31" s="2"/>
    </row>
    <row r="32" spans="1:8" x14ac:dyDescent="0.25">
      <c r="A32" s="8">
        <v>3</v>
      </c>
      <c r="B32" s="8"/>
      <c r="C32" s="8" t="s">
        <v>30</v>
      </c>
      <c r="D32" s="8"/>
      <c r="E32" s="8"/>
      <c r="F32" s="15"/>
      <c r="G32" s="16"/>
      <c r="H32" s="16"/>
    </row>
    <row r="33" spans="1:8" ht="60" x14ac:dyDescent="0.25">
      <c r="A33" s="4" t="s">
        <v>33</v>
      </c>
      <c r="B33" s="4" t="s">
        <v>32</v>
      </c>
      <c r="C33" s="4" t="s">
        <v>31</v>
      </c>
      <c r="D33" s="4" t="s">
        <v>29</v>
      </c>
      <c r="E33" s="4">
        <v>62.04</v>
      </c>
      <c r="F33" s="14">
        <f>Orçamento!H33</f>
        <v>0</v>
      </c>
      <c r="G33" s="9">
        <f>F33</f>
        <v>0</v>
      </c>
      <c r="H33" s="5">
        <v>100</v>
      </c>
    </row>
    <row r="34" spans="1:8" ht="45" x14ac:dyDescent="0.25">
      <c r="A34" s="4" t="s">
        <v>36</v>
      </c>
      <c r="B34" s="4" t="s">
        <v>35</v>
      </c>
      <c r="C34" s="4" t="s">
        <v>34</v>
      </c>
      <c r="D34" s="4" t="s">
        <v>29</v>
      </c>
      <c r="E34" s="4">
        <v>62.04</v>
      </c>
      <c r="F34" s="14">
        <f>Orçamento!H34</f>
        <v>0</v>
      </c>
      <c r="G34" s="9">
        <f>F34</f>
        <v>0</v>
      </c>
      <c r="H34" s="5">
        <v>100</v>
      </c>
    </row>
    <row r="35" spans="1:8" x14ac:dyDescent="0.25">
      <c r="A35" s="4"/>
      <c r="B35" s="4"/>
      <c r="C35" s="4"/>
      <c r="D35" s="4"/>
      <c r="E35" s="4"/>
      <c r="F35" s="14"/>
      <c r="G35" s="2"/>
      <c r="H35" s="2"/>
    </row>
    <row r="36" spans="1:8" x14ac:dyDescent="0.25">
      <c r="A36" s="8">
        <v>4</v>
      </c>
      <c r="B36" s="8"/>
      <c r="C36" s="8" t="s">
        <v>37</v>
      </c>
      <c r="D36" s="8"/>
      <c r="E36" s="8"/>
      <c r="F36" s="15"/>
      <c r="G36" s="16"/>
      <c r="H36" s="16"/>
    </row>
    <row r="37" spans="1:8" ht="30" x14ac:dyDescent="0.25">
      <c r="A37" s="4" t="s">
        <v>39</v>
      </c>
      <c r="B37" s="4" t="s">
        <v>58</v>
      </c>
      <c r="C37" s="4" t="s">
        <v>38</v>
      </c>
      <c r="D37" s="4" t="s">
        <v>29</v>
      </c>
      <c r="E37" s="4">
        <v>57.4</v>
      </c>
      <c r="F37" s="14">
        <f>Orçamento!H37</f>
        <v>0</v>
      </c>
      <c r="G37" s="9">
        <f>F37</f>
        <v>0</v>
      </c>
      <c r="H37" s="5">
        <v>100</v>
      </c>
    </row>
    <row r="38" spans="1:8" x14ac:dyDescent="0.25">
      <c r="A38" s="2"/>
      <c r="B38" s="2"/>
      <c r="C38" s="2"/>
      <c r="D38" s="129" t="s">
        <v>7</v>
      </c>
      <c r="E38" s="129"/>
      <c r="F38" s="9">
        <f>Orçamento!H43</f>
        <v>0</v>
      </c>
      <c r="G38" s="9">
        <f>F38</f>
        <v>0</v>
      </c>
      <c r="H38" s="5">
        <v>100</v>
      </c>
    </row>
  </sheetData>
  <sheetProtection algorithmName="SHA-512" hashValue="Dn607VCxJoiWGYdEyhK36Oz3XIN95Mp7gFxcvhg9XvozCDqxarq1fTHJbyHVkksdmng6YIX24RbnuMYf3SqgBQ==" saltValue="6WZnoNMHbBeCVb7y2iaWyg==" spinCount="100000" sheet="1" objects="1" scenarios="1"/>
  <mergeCells count="8">
    <mergeCell ref="A1:H1"/>
    <mergeCell ref="A3:C3"/>
    <mergeCell ref="A4:C4"/>
    <mergeCell ref="A8:B8"/>
    <mergeCell ref="D38:E38"/>
    <mergeCell ref="A2:H2"/>
    <mergeCell ref="B5:H5"/>
    <mergeCell ref="B6:H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F48B4-FDF1-4E57-8A1D-44FEC5BD31E8}">
  <dimension ref="A1:F45"/>
  <sheetViews>
    <sheetView view="pageBreakPreview" zoomScaleNormal="100" zoomScaleSheetLayoutView="100" workbookViewId="0">
      <selection activeCell="C41" sqref="C41"/>
    </sheetView>
  </sheetViews>
  <sheetFormatPr defaultRowHeight="15" x14ac:dyDescent="0.25"/>
  <cols>
    <col min="1" max="1" width="11.5703125" customWidth="1"/>
    <col min="2" max="2" width="40.5703125" customWidth="1"/>
    <col min="3" max="3" width="33.140625" customWidth="1"/>
    <col min="4" max="4" width="2" customWidth="1"/>
    <col min="5" max="5" width="7.7109375" customWidth="1"/>
    <col min="6" max="6" width="7.5703125" customWidth="1"/>
  </cols>
  <sheetData>
    <row r="1" spans="1:6" ht="18" x14ac:dyDescent="0.25">
      <c r="A1" s="17" t="str">
        <f>'[1]Base de Dados'!B2</f>
        <v>PLANILHA COM DESONERAÇÃO</v>
      </c>
      <c r="B1" s="18"/>
      <c r="C1" s="19"/>
      <c r="D1" s="19"/>
      <c r="E1" s="19"/>
      <c r="F1" s="20"/>
    </row>
    <row r="2" spans="1:6" ht="18.75" thickBot="1" x14ac:dyDescent="0.3">
      <c r="A2" s="21" t="s">
        <v>95</v>
      </c>
      <c r="B2" s="22"/>
      <c r="C2" s="23"/>
      <c r="D2" s="23"/>
      <c r="E2" s="23"/>
      <c r="F2" s="24"/>
    </row>
    <row r="3" spans="1:6" ht="21" thickBot="1" x14ac:dyDescent="0.35">
      <c r="A3" s="131" t="s">
        <v>93</v>
      </c>
      <c r="B3" s="132"/>
      <c r="C3" s="132"/>
      <c r="D3" s="132"/>
      <c r="E3" s="132"/>
      <c r="F3" s="133"/>
    </row>
    <row r="4" spans="1:6" ht="15.75" x14ac:dyDescent="0.25">
      <c r="A4" s="25"/>
      <c r="B4" s="26"/>
      <c r="C4" s="27"/>
      <c r="D4" s="26"/>
      <c r="E4" s="26"/>
      <c r="F4" s="28"/>
    </row>
    <row r="5" spans="1:6" ht="26.25" x14ac:dyDescent="0.25">
      <c r="A5" s="29" t="s">
        <v>132</v>
      </c>
      <c r="B5" s="76"/>
      <c r="C5" s="77"/>
      <c r="D5" s="78"/>
      <c r="E5" s="78"/>
      <c r="F5" s="30"/>
    </row>
    <row r="6" spans="1:6" x14ac:dyDescent="0.25">
      <c r="A6" s="29"/>
      <c r="B6" s="77"/>
      <c r="C6" s="77"/>
      <c r="D6" s="78"/>
      <c r="E6" s="79"/>
      <c r="F6" s="30"/>
    </row>
    <row r="7" spans="1:6" x14ac:dyDescent="0.25">
      <c r="A7" s="31" t="s">
        <v>96</v>
      </c>
      <c r="B7" s="32" t="s">
        <v>129</v>
      </c>
      <c r="C7" s="77"/>
      <c r="D7" s="78"/>
      <c r="E7" s="79"/>
      <c r="F7" s="30"/>
    </row>
    <row r="8" spans="1:6" x14ac:dyDescent="0.25">
      <c r="A8" s="31" t="s">
        <v>97</v>
      </c>
      <c r="B8" s="33" t="str">
        <f>'[1]Base de Dados'!C7</f>
        <v>SANTO ANTONIO DE PÁDUA - RJ</v>
      </c>
      <c r="C8" s="77"/>
      <c r="D8" s="34" t="s">
        <v>98</v>
      </c>
      <c r="E8" s="35">
        <f>'[1]Base de Dados'!C10</f>
        <v>0.26369999999999999</v>
      </c>
      <c r="F8" s="36"/>
    </row>
    <row r="9" spans="1:6" x14ac:dyDescent="0.25">
      <c r="A9" s="37"/>
      <c r="B9" s="80"/>
      <c r="C9" s="77"/>
      <c r="D9" s="81"/>
      <c r="E9" s="77"/>
      <c r="F9" s="38"/>
    </row>
    <row r="10" spans="1:6" ht="45" x14ac:dyDescent="0.25">
      <c r="A10" s="39" t="s">
        <v>99</v>
      </c>
      <c r="B10" s="40" t="s">
        <v>130</v>
      </c>
      <c r="C10" s="77"/>
      <c r="D10" s="34" t="s">
        <v>100</v>
      </c>
      <c r="E10" s="41">
        <v>1</v>
      </c>
      <c r="F10" s="42" t="s">
        <v>131</v>
      </c>
    </row>
    <row r="11" spans="1:6" ht="15.75" thickBot="1" x14ac:dyDescent="0.3">
      <c r="A11" s="43"/>
      <c r="B11" s="44"/>
      <c r="C11" s="44"/>
      <c r="D11" s="45"/>
      <c r="E11" s="45"/>
      <c r="F11" s="46"/>
    </row>
    <row r="12" spans="1:6" ht="18" x14ac:dyDescent="0.25">
      <c r="A12" s="99"/>
      <c r="B12" s="82"/>
      <c r="C12" s="82"/>
      <c r="D12" s="83"/>
      <c r="E12" s="83"/>
      <c r="F12" s="100"/>
    </row>
    <row r="13" spans="1:6" ht="18" x14ac:dyDescent="0.25">
      <c r="A13" s="101"/>
      <c r="B13" s="84" t="s">
        <v>101</v>
      </c>
      <c r="C13" s="85"/>
      <c r="D13" s="86"/>
      <c r="E13" s="86"/>
      <c r="F13" s="102"/>
    </row>
    <row r="14" spans="1:6" x14ac:dyDescent="0.25">
      <c r="A14" s="103"/>
      <c r="B14" s="85"/>
      <c r="C14" s="85"/>
      <c r="D14" s="85"/>
      <c r="E14" s="87"/>
      <c r="F14" s="104"/>
    </row>
    <row r="15" spans="1:6" ht="15.75" x14ac:dyDescent="0.25">
      <c r="A15" s="105"/>
      <c r="B15" s="88"/>
      <c r="C15" s="89"/>
      <c r="D15" s="89"/>
      <c r="E15" s="89"/>
      <c r="F15" s="106"/>
    </row>
    <row r="16" spans="1:6" ht="15.75" x14ac:dyDescent="0.25">
      <c r="A16" s="134" t="s">
        <v>102</v>
      </c>
      <c r="B16" s="90" t="s">
        <v>103</v>
      </c>
      <c r="C16" s="91"/>
      <c r="D16" s="92"/>
      <c r="E16" s="93"/>
      <c r="F16" s="107"/>
    </row>
    <row r="17" spans="1:6" ht="15.75" x14ac:dyDescent="0.25">
      <c r="A17" s="134"/>
      <c r="B17" s="94" t="s">
        <v>104</v>
      </c>
      <c r="C17" s="95"/>
      <c r="D17" s="93"/>
      <c r="E17" s="93"/>
      <c r="F17" s="107"/>
    </row>
    <row r="18" spans="1:6" ht="15.75" x14ac:dyDescent="0.25">
      <c r="A18" s="108"/>
      <c r="B18" s="93"/>
      <c r="C18" s="96"/>
      <c r="D18" s="93"/>
      <c r="E18" s="93"/>
      <c r="F18" s="107"/>
    </row>
    <row r="19" spans="1:6" ht="15.75" x14ac:dyDescent="0.25">
      <c r="A19" s="109"/>
      <c r="B19" s="97" t="s">
        <v>105</v>
      </c>
      <c r="C19" s="96"/>
      <c r="D19" s="93"/>
      <c r="E19" s="93"/>
      <c r="F19" s="107"/>
    </row>
    <row r="20" spans="1:6" ht="15.75" x14ac:dyDescent="0.25">
      <c r="A20" s="109"/>
      <c r="B20" s="97" t="s">
        <v>106</v>
      </c>
      <c r="C20" s="96"/>
      <c r="D20" s="93"/>
      <c r="E20" s="93"/>
      <c r="F20" s="107"/>
    </row>
    <row r="21" spans="1:6" ht="15.75" x14ac:dyDescent="0.25">
      <c r="A21" s="109"/>
      <c r="B21" s="97" t="s">
        <v>107</v>
      </c>
      <c r="C21" s="96"/>
      <c r="D21" s="93"/>
      <c r="E21" s="93"/>
      <c r="F21" s="107"/>
    </row>
    <row r="22" spans="1:6" ht="15.75" x14ac:dyDescent="0.25">
      <c r="A22" s="109"/>
      <c r="B22" s="97" t="s">
        <v>108</v>
      </c>
      <c r="C22" s="96"/>
      <c r="D22" s="93"/>
      <c r="E22" s="93"/>
      <c r="F22" s="107"/>
    </row>
    <row r="23" spans="1:6" ht="15.75" x14ac:dyDescent="0.25">
      <c r="A23" s="109"/>
      <c r="B23" s="97" t="s">
        <v>109</v>
      </c>
      <c r="C23" s="96"/>
      <c r="D23" s="93"/>
      <c r="E23" s="93"/>
      <c r="F23" s="107"/>
    </row>
    <row r="24" spans="1:6" ht="15.75" x14ac:dyDescent="0.25">
      <c r="A24" s="109"/>
      <c r="B24" s="97" t="s">
        <v>110</v>
      </c>
      <c r="C24" s="96"/>
      <c r="D24" s="93"/>
      <c r="E24" s="93"/>
      <c r="F24" s="107"/>
    </row>
    <row r="25" spans="1:6" ht="15.75" x14ac:dyDescent="0.25">
      <c r="A25" s="109"/>
      <c r="B25" s="97" t="s">
        <v>111</v>
      </c>
      <c r="C25" s="96"/>
      <c r="D25" s="93"/>
      <c r="E25" s="93"/>
      <c r="F25" s="107"/>
    </row>
    <row r="26" spans="1:6" ht="15.75" x14ac:dyDescent="0.25">
      <c r="A26" s="108"/>
      <c r="B26" s="93"/>
      <c r="C26" s="96"/>
      <c r="D26" s="93"/>
      <c r="E26" s="93"/>
      <c r="F26" s="107"/>
    </row>
    <row r="27" spans="1:6" ht="47.25" x14ac:dyDescent="0.25">
      <c r="A27" s="108"/>
      <c r="B27" s="47" t="s">
        <v>112</v>
      </c>
      <c r="C27" s="48" t="s">
        <v>113</v>
      </c>
      <c r="D27" s="93"/>
      <c r="E27" s="93"/>
      <c r="F27" s="107"/>
    </row>
    <row r="28" spans="1:6" ht="15.75" x14ac:dyDescent="0.25">
      <c r="A28" s="108"/>
      <c r="B28" s="49" t="s">
        <v>114</v>
      </c>
      <c r="C28" s="50">
        <v>3.9E-2</v>
      </c>
      <c r="D28" s="93"/>
      <c r="E28" s="93"/>
      <c r="F28" s="107"/>
    </row>
    <row r="29" spans="1:6" ht="15.75" x14ac:dyDescent="0.25">
      <c r="A29" s="108"/>
      <c r="B29" s="49" t="s">
        <v>115</v>
      </c>
      <c r="C29" s="50">
        <f>C44</f>
        <v>5.6500000000000002E-2</v>
      </c>
      <c r="D29" s="93"/>
      <c r="E29" s="93"/>
      <c r="F29" s="107"/>
    </row>
    <row r="30" spans="1:6" ht="15.75" x14ac:dyDescent="0.25">
      <c r="A30" s="108"/>
      <c r="B30" s="49" t="s">
        <v>116</v>
      </c>
      <c r="C30" s="50">
        <v>0.01</v>
      </c>
      <c r="D30" s="93"/>
      <c r="E30" s="93"/>
      <c r="F30" s="107"/>
    </row>
    <row r="31" spans="1:6" ht="15.75" x14ac:dyDescent="0.25">
      <c r="A31" s="108"/>
      <c r="B31" s="51" t="s">
        <v>117</v>
      </c>
      <c r="C31" s="50">
        <v>1.2E-2</v>
      </c>
      <c r="D31" s="93"/>
      <c r="E31" s="93"/>
      <c r="F31" s="107"/>
    </row>
    <row r="32" spans="1:6" ht="15.75" x14ac:dyDescent="0.25">
      <c r="A32" s="108"/>
      <c r="B32" s="51" t="s">
        <v>118</v>
      </c>
      <c r="C32" s="50">
        <v>9.4999999999999998E-3</v>
      </c>
      <c r="D32" s="93"/>
      <c r="E32" s="93"/>
      <c r="F32" s="107"/>
    </row>
    <row r="33" spans="1:6" ht="15.75" x14ac:dyDescent="0.25">
      <c r="A33" s="108"/>
      <c r="B33" s="49" t="s">
        <v>119</v>
      </c>
      <c r="C33" s="50">
        <v>0.06</v>
      </c>
      <c r="D33" s="93"/>
      <c r="E33" s="93"/>
      <c r="F33" s="107"/>
    </row>
    <row r="34" spans="1:6" ht="15.75" x14ac:dyDescent="0.25">
      <c r="A34" s="108"/>
      <c r="B34" s="51" t="s">
        <v>120</v>
      </c>
      <c r="C34" s="50">
        <v>4.4999999999999998E-2</v>
      </c>
      <c r="D34" s="93"/>
      <c r="E34" s="93"/>
      <c r="F34" s="107"/>
    </row>
    <row r="35" spans="1:6" ht="15.75" x14ac:dyDescent="0.25">
      <c r="A35" s="108"/>
      <c r="B35" s="52" t="s">
        <v>121</v>
      </c>
      <c r="C35" s="53">
        <f>ROUND((1+C28+C30+C32)*(1+C31)*(1+C33)/(1-(C29+C34))-1,4)</f>
        <v>0.26369999999999999</v>
      </c>
      <c r="D35" s="93"/>
      <c r="E35" s="93"/>
      <c r="F35" s="107"/>
    </row>
    <row r="36" spans="1:6" ht="15.75" x14ac:dyDescent="0.25">
      <c r="A36" s="108"/>
      <c r="B36" s="97"/>
      <c r="C36" s="96"/>
      <c r="D36" s="93"/>
      <c r="E36" s="93"/>
      <c r="F36" s="107"/>
    </row>
    <row r="37" spans="1:6" ht="15.75" x14ac:dyDescent="0.25">
      <c r="A37" s="110" t="s">
        <v>122</v>
      </c>
      <c r="B37" s="93"/>
      <c r="C37" s="96"/>
      <c r="D37" s="93"/>
      <c r="E37" s="93"/>
      <c r="F37" s="107"/>
    </row>
    <row r="38" spans="1:6" ht="15.75" x14ac:dyDescent="0.25">
      <c r="A38" s="108" t="s">
        <v>123</v>
      </c>
      <c r="B38" s="93"/>
      <c r="C38" s="96"/>
      <c r="D38" s="93"/>
      <c r="E38" s="93"/>
      <c r="F38" s="107"/>
    </row>
    <row r="39" spans="1:6" ht="15.75" x14ac:dyDescent="0.25">
      <c r="A39" s="108" t="s">
        <v>124</v>
      </c>
      <c r="B39" s="93"/>
      <c r="C39" s="96"/>
      <c r="D39" s="93"/>
      <c r="E39" s="93"/>
      <c r="F39" s="107"/>
    </row>
    <row r="40" spans="1:6" ht="15.75" x14ac:dyDescent="0.25">
      <c r="A40" s="108" t="s">
        <v>125</v>
      </c>
      <c r="B40" s="93"/>
      <c r="C40" s="96"/>
      <c r="D40" s="93"/>
      <c r="E40" s="93"/>
      <c r="F40" s="107"/>
    </row>
    <row r="41" spans="1:6" ht="15.75" x14ac:dyDescent="0.25">
      <c r="A41" s="108"/>
      <c r="B41" s="54" t="s">
        <v>126</v>
      </c>
      <c r="C41" s="55">
        <v>0.02</v>
      </c>
      <c r="D41" s="56"/>
      <c r="E41" s="93"/>
      <c r="F41" s="107"/>
    </row>
    <row r="42" spans="1:6" ht="15.75" x14ac:dyDescent="0.25">
      <c r="A42" s="108"/>
      <c r="B42" s="54" t="s">
        <v>127</v>
      </c>
      <c r="C42" s="55">
        <v>0.03</v>
      </c>
      <c r="D42" s="56"/>
      <c r="E42" s="93"/>
      <c r="F42" s="107"/>
    </row>
    <row r="43" spans="1:6" ht="15.75" x14ac:dyDescent="0.25">
      <c r="A43" s="108"/>
      <c r="B43" s="54" t="s">
        <v>128</v>
      </c>
      <c r="C43" s="57">
        <v>6.4999999999999997E-3</v>
      </c>
      <c r="D43" s="58"/>
      <c r="E43" s="93"/>
      <c r="F43" s="107"/>
    </row>
    <row r="44" spans="1:6" ht="15.75" x14ac:dyDescent="0.25">
      <c r="A44" s="108"/>
      <c r="B44" s="59" t="s">
        <v>7</v>
      </c>
      <c r="C44" s="60">
        <f>SUM(C41:C43)</f>
        <v>5.6500000000000002E-2</v>
      </c>
      <c r="D44" s="98"/>
      <c r="E44" s="93"/>
      <c r="F44" s="107"/>
    </row>
    <row r="45" spans="1:6" ht="15.75" thickBot="1" x14ac:dyDescent="0.3">
      <c r="A45" s="111"/>
      <c r="B45" s="112"/>
      <c r="C45" s="112"/>
      <c r="D45" s="112"/>
      <c r="E45" s="112"/>
      <c r="F45" s="113"/>
    </row>
  </sheetData>
  <sheetProtection algorithmName="SHA-512" hashValue="wsg2JcPYzWj3GBDJGuJ8yDv+V/uJimG2ENdSlzVl6Cr9bJXPYPJONcX21IlLIYpiewJ9mQTyI0G/xtRo0X+LfA==" saltValue="V0SpCkACQhYvdpXsPv5yFg==" spinCount="100000" sheet="1" objects="1" scenarios="1"/>
  <mergeCells count="2">
    <mergeCell ref="A3:F3"/>
    <mergeCell ref="A16:A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Orçamento</vt:lpstr>
      <vt:lpstr>Cálculo</vt:lpstr>
      <vt:lpstr>Descritivo</vt:lpstr>
      <vt:lpstr>Crono</vt:lpstr>
      <vt:lpstr>BDI</vt:lpstr>
      <vt:lpstr>BDI!Area_de_impressao</vt:lpstr>
      <vt:lpstr>Crono!Area_de_impressao</vt:lpstr>
      <vt:lpstr>Orçamento!Area_de_impressao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FILIPE OLIVEIRA PRADO</cp:lastModifiedBy>
  <cp:lastPrinted>2022-10-18T17:46:42Z</cp:lastPrinted>
  <dcterms:created xsi:type="dcterms:W3CDTF">2022-09-09T12:19:10Z</dcterms:created>
  <dcterms:modified xsi:type="dcterms:W3CDTF">2022-10-18T17:49:31Z</dcterms:modified>
</cp:coreProperties>
</file>