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1835"/>
  </bookViews>
  <sheets>
    <sheet name="PLANILHA ORÇAMENTÁRIA" sheetId="1" r:id="rId1"/>
    <sheet name="Memória de Cálculo" sheetId="3" r:id="rId2"/>
    <sheet name="Memorial Descritivo" sheetId="7" r:id="rId3"/>
    <sheet name="Cronograma" sheetId="6" r:id="rId4"/>
  </sheets>
  <externalReferences>
    <externalReference r:id="rId5"/>
  </externalReferences>
  <definedNames>
    <definedName name="_xlnm._FilterDatabase" localSheetId="1" hidden="1">'Memória de Cálculo'!#REF!</definedName>
    <definedName name="_xlnm._FilterDatabase" localSheetId="2" hidden="1">'Memorial Descritivo'!#REF!</definedName>
    <definedName name="_xlnm._FilterDatabase" localSheetId="0" hidden="1">'PLANILHA ORÇAMENTÁRIA'!#REF!</definedName>
    <definedName name="_xlnm.Print_Area" localSheetId="3">Cronograma!$B$1:$I$21</definedName>
    <definedName name="_xlnm.Print_Area" localSheetId="1">'Memória de Cálculo'!$A$1:$H$28</definedName>
    <definedName name="_xlnm.Print_Area" localSheetId="2">'Memorial Descritivo'!$A$1:$G$28</definedName>
    <definedName name="_xlnm.Print_Area" localSheetId="0">'PLANILHA ORÇAMENTÁRIA'!$A$1:$L$31</definedName>
    <definedName name="ORÇAMENTO.BancoRef" hidden="1">'PLANILHA ORÇAMENTÁRIA'!$F$8</definedName>
    <definedName name="REFERENCIA.Descricao" hidden="1">IF(ISNUMBER('PLANILHA ORÇAMENTÁRIA'!$Z1),OFFSET(INDIRECT(ORÇAMENTO.BancoRef),'PLANILHA ORÇAMENTÁRIA'!$Z1-1,3,1),'PLANILHA ORÇAMENTÁRIA'!$Z1)</definedName>
    <definedName name="REFERENCIA.Unidade" hidden="1">IF(ISNUMBER('PLANILHA ORÇAMENTÁRIA'!$Z1),OFFSET(INDIRECT(ORÇAMENTO.BancoRef),'PLANILHA ORÇAMENTÁRIA'!$Z1-1,4,1),"-")</definedName>
    <definedName name="_xlnm.Print_Titles" localSheetId="1">'Memória de Cálculo'!$1:$8</definedName>
    <definedName name="_xlnm.Print_Titles" localSheetId="2">'Memorial Descritivo'!$1:$8</definedName>
    <definedName name="_xlnm.Print_Titles" localSheetId="0">'PLANILHA ORÇAMENTÁRIA'!$1:$9</definedName>
  </definedNames>
  <calcPr calcId="152511"/>
</workbook>
</file>

<file path=xl/calcChain.xml><?xml version="1.0" encoding="utf-8"?>
<calcChain xmlns="http://schemas.openxmlformats.org/spreadsheetml/2006/main">
  <c r="I14" i="1" l="1"/>
  <c r="K14" i="1" s="1"/>
  <c r="J14" i="1"/>
  <c r="J12" i="1" l="1"/>
  <c r="J13" i="1"/>
  <c r="J15" i="1"/>
  <c r="I29" i="1"/>
  <c r="I26" i="1"/>
  <c r="I25" i="1"/>
  <c r="I22" i="1"/>
  <c r="I21" i="1"/>
  <c r="I18" i="1"/>
  <c r="I15" i="1"/>
  <c r="I13" i="1"/>
  <c r="K13" i="1" s="1"/>
  <c r="I12" i="1"/>
  <c r="J26" i="1"/>
  <c r="J25" i="1"/>
  <c r="J24" i="1" l="1"/>
  <c r="J22" i="1"/>
  <c r="J29" i="1" l="1"/>
  <c r="J28" i="1" s="1"/>
  <c r="B7" i="6" l="1"/>
  <c r="J21" i="1" l="1"/>
  <c r="J20" i="1" s="1"/>
  <c r="J11" i="1" l="1"/>
  <c r="J18" i="1"/>
  <c r="J17" i="1" s="1"/>
  <c r="K5" i="1" l="1"/>
  <c r="J5" i="1" l="1"/>
  <c r="K15" i="1" l="1"/>
  <c r="K22" i="1"/>
  <c r="K26" i="1"/>
  <c r="K25" i="1"/>
  <c r="K29" i="1"/>
  <c r="K21" i="1"/>
  <c r="K12" i="1"/>
  <c r="K18" i="1"/>
  <c r="K20" i="1" l="1"/>
  <c r="G14" i="6" s="1"/>
  <c r="J14" i="6" s="1"/>
  <c r="K17" i="1"/>
  <c r="G12" i="6" s="1"/>
  <c r="K28" i="1"/>
  <c r="G18" i="6" s="1"/>
  <c r="K24" i="1"/>
  <c r="G16" i="6" s="1"/>
  <c r="J16" i="6" s="1"/>
  <c r="K11" i="1"/>
  <c r="H18" i="6" l="1"/>
  <c r="J18" i="6"/>
  <c r="J12" i="6"/>
  <c r="I12" i="6"/>
  <c r="K31" i="1"/>
  <c r="G20" i="6" s="1"/>
  <c r="G10" i="6"/>
  <c r="I18" i="6"/>
  <c r="I16" i="6"/>
  <c r="H16" i="6"/>
  <c r="H14" i="6"/>
  <c r="I14" i="6"/>
  <c r="H12" i="6"/>
  <c r="K18" i="6" l="1"/>
  <c r="K12" i="6"/>
  <c r="K16" i="6"/>
  <c r="K14" i="6"/>
  <c r="I10" i="6"/>
  <c r="J10" i="6"/>
  <c r="J20" i="6" s="1"/>
  <c r="H10" i="6"/>
  <c r="K10" i="6" s="1"/>
  <c r="K8" i="1"/>
  <c r="I20" i="6" l="1"/>
  <c r="I21" i="6" s="1"/>
  <c r="H20" i="6"/>
  <c r="H21" i="6" s="1"/>
  <c r="K20" i="6"/>
  <c r="L14" i="1"/>
  <c r="L22" i="1"/>
  <c r="L29" i="1"/>
  <c r="L28" i="1" s="1"/>
  <c r="L18" i="1"/>
  <c r="L17" i="1" s="1"/>
  <c r="L15" i="1"/>
  <c r="L25" i="1"/>
  <c r="L26" i="1"/>
  <c r="L12" i="1"/>
  <c r="L13" i="1"/>
  <c r="L21" i="1"/>
  <c r="L20" i="1" l="1"/>
  <c r="L11" i="1"/>
  <c r="L24" i="1"/>
  <c r="L31" i="1" l="1"/>
  <c r="J21" i="6" l="1"/>
  <c r="K21" i="6" s="1"/>
</calcChain>
</file>

<file path=xl/sharedStrings.xml><?xml version="1.0" encoding="utf-8"?>
<sst xmlns="http://schemas.openxmlformats.org/spreadsheetml/2006/main" count="233" uniqueCount="88">
  <si>
    <t>ITEM</t>
  </si>
  <si>
    <t>CÓDIGO</t>
  </si>
  <si>
    <t>FONTE</t>
  </si>
  <si>
    <t>DESCRIÇÃO DOS SERVIÇOS</t>
  </si>
  <si>
    <t>UNID.</t>
  </si>
  <si>
    <t>1.1</t>
  </si>
  <si>
    <t>2.1</t>
  </si>
  <si>
    <t>PR. UNIT.(R$) sem bdi</t>
  </si>
  <si>
    <t xml:space="preserve">VALOR C/ BDI </t>
  </si>
  <si>
    <t>VALOR S/ BDI</t>
  </si>
  <si>
    <t>M2</t>
  </si>
  <si>
    <t>M3</t>
  </si>
  <si>
    <t>VALOR TOTAL</t>
  </si>
  <si>
    <t>M</t>
  </si>
  <si>
    <t>SERVIÇOS PRELIMINARES</t>
  </si>
  <si>
    <t>MOVIMENTO DE TERRA</t>
  </si>
  <si>
    <t>3.1</t>
  </si>
  <si>
    <t>3.2</t>
  </si>
  <si>
    <t>4.1</t>
  </si>
  <si>
    <t>4.2</t>
  </si>
  <si>
    <t>5.1</t>
  </si>
  <si>
    <t>QUANTID.</t>
  </si>
  <si>
    <t>BDI =</t>
  </si>
  <si>
    <t>EMOP</t>
  </si>
  <si>
    <t>1.2</t>
  </si>
  <si>
    <t>PLANILHA ORÇAMENTÁRIA</t>
  </si>
  <si>
    <t>PREFEITURA MUNICIPAL DE SANTO ANTONIO DE PÁDUA</t>
  </si>
  <si>
    <t>MEMÓRIA DE CÁLCULO</t>
  </si>
  <si>
    <t>CRONOGRAMA FÍSICO FINANCEIRO</t>
  </si>
  <si>
    <t>ESPECIFICAÇÃO DOS SERVIÇOS</t>
  </si>
  <si>
    <t>VALOR</t>
  </si>
  <si>
    <t>ETAPAS DE EXECUÇÃO DOS SERVIÇOS</t>
  </si>
  <si>
    <t>1 º MÊS</t>
  </si>
  <si>
    <t>VALOR TOTAL DOS SERVIÇOS</t>
  </si>
  <si>
    <t>MEMORIAL DESCRITIVO</t>
  </si>
  <si>
    <t>2 º MÊS</t>
  </si>
  <si>
    <t>3 º MÊS</t>
  </si>
  <si>
    <t>%</t>
  </si>
  <si>
    <t>PR. UNIT.(R$)
com bdi</t>
  </si>
  <si>
    <t>VALOR TOTAL DO ORÇAMENTO:</t>
  </si>
  <si>
    <t>1.3</t>
  </si>
  <si>
    <t>1.4</t>
  </si>
  <si>
    <t>M3XKM</t>
  </si>
  <si>
    <t>ESTRUTURA E PAVIMENTAÇÃO DE PISTA DE ROLAMENTO</t>
  </si>
  <si>
    <t>ASSENTAMENTO DE MEIO-FIO</t>
  </si>
  <si>
    <t>PAVIMENTAÇÃO EM PARALELEPÍPEDOS</t>
  </si>
  <si>
    <t>EMPREENDIMENTO: PAVIMENTAÇÃO DE RUAS EM PARALELEPÍPEDOS GRANÍTICOS</t>
  </si>
  <si>
    <t>Placa de identificação de obra pública, inclusive pintura e suportes de madeira. FORNECIMENTO e COLOCAÇÃO</t>
  </si>
  <si>
    <t>Pavimentação com paralelepípedos sobre colchão de areia e rejuntamento do mesmo material, inclusive fornecimento de todos os materiais</t>
  </si>
  <si>
    <t>TRANSPORTE</t>
  </si>
  <si>
    <t>Barracão de obra em chapa de madeira compensada de 6mm de espessura, resinada, simples, reaproveitamento de 2 vezes, piso em cimentado, cobertura com telhas de fibrocimento sem amianto, espessura 6mm, inclusive instalações</t>
  </si>
  <si>
    <t>Sanitário com vaso e chuveiro para pessoal de obra, com 2,00m² executado com tábuas de madeira de 3ª, e telhas onduladas de 6mm de fibrocimento, inclusive instalações, aparelhos, esquadrias e ferragens considerando reaproveitamento das instalações e aparelhos 2 vezes</t>
  </si>
  <si>
    <t>UN</t>
  </si>
  <si>
    <t>1,00</t>
  </si>
  <si>
    <t>1,25 x 2,00 = 2,50</t>
  </si>
  <si>
    <t xml:space="preserve">A empreiteira deverá providenciar a colocação das placas Padrão do Governo Federal, assim como aquelas determinadas pelo CREA. As mesmas deverão ser fixadas próximo ao depósito em canteiro de obras em local de boa visibilidade. </t>
  </si>
  <si>
    <t>Ficará a cargo e responsabilidade direta da empreiteira a locação da obra, observando-se atentamente o projeto de implantação.</t>
  </si>
  <si>
    <t>Os trabalhos de escavação deverão ser executados com cuidados especiais resguardando o local de possíveis danos causados pelos equipamentos utilizados.</t>
  </si>
  <si>
    <t xml:space="preserve">Os meios fios serão assentados em cavas previamente compactadas e suas arestas rigorosamente alinhadas como estabelecido em projeto. Após assentados os meios-fios será feito o rejuntamento com argamassa de cimento e areia no traço 1:3.
</t>
  </si>
  <si>
    <t>SINAPI</t>
  </si>
  <si>
    <t>LOCAÇÃO DE PAVIMENTAÇÃO. AF_10/2018</t>
  </si>
  <si>
    <t>ESCAVAÇÃO HORIZONTAL EM SOLO DE 1A CATEGORIA COM TRATOR DE ESTEIRAS (170HP/LÂMINA: 5,20M3). AF_07/2020</t>
  </si>
  <si>
    <t>CARGA, MANOBRA E DESCARGA DE SOLOS E MATERIAIS GRANULARES EM CAMINHÃO BASCULANTE 6 M³ - CARGA COM PÁ CARREGADEIRA (CAÇAMBA DE 1,7 A 2,8 M³ /128 HP) E DESCARGA LIVRE (UNIDADE: M3). AF_07/2020</t>
  </si>
  <si>
    <t>TRANSPORTE COM CAMINHÃO BASCULANTE DE 6 M³, EM VIA URBANA EM LEITO NATURAL (UNIDADE: M3XKM). AF_07/2020</t>
  </si>
  <si>
    <t>COMP 03</t>
  </si>
  <si>
    <t>EXECUÇÃO E COMPACTAÇÃO DE BASE  PARA PAVIMENTAÇÃO DE PISTA DE ROLAMENTO COM BICA CORRIDA</t>
  </si>
  <si>
    <t>ASSENTAMENTO DE GUIA (MEIO-FIO) EM TRECHO RETO, CONFECCIONADA EM CONCRETO PRÉ-FABRICADO, DIMENSÕES 100X15X13X30 CM (COMPRIMENTO X BASE INFERIOR X BASE SUPERIOR X ALTURA), PARA VIAS URBANAS (USO VIÁRIO). AF_06/2
016</t>
  </si>
  <si>
    <t>02.020.0001-A</t>
  </si>
  <si>
    <t>02.004.0010-A</t>
  </si>
  <si>
    <t>02.004.0012-A</t>
  </si>
  <si>
    <t>08.009.0010-A</t>
  </si>
  <si>
    <t>LOCAL:  DISTRITO DE CAMPELO</t>
  </si>
  <si>
    <t>ASSENTAMENTO DE GUIA (MEIO-FIO) EM TRECHO RETO, CONFECCIONADA EM CONCRETO PRÉ-FABRICADO, DIMENSÕES 100X15X13X30 CM (COMPRIMENTO X BASE INFERIOR X BASE SUPERIOR X ALTURA), PARA VIAS URBANAS (USO VIÁRIO). AF_06/2016</t>
  </si>
  <si>
    <t>TOTAL ACUMULAD0</t>
  </si>
  <si>
    <t>Ficarão a cargo exclusivo da empreiteira todas as providências e despesas correspondentes às instalações provisórias da obra necessárias à execução dos serviços provisórios tais como o barracão de obra e outros que se fizerem necessários.</t>
  </si>
  <si>
    <t>Ficarão a cargo exclusivo da empreiteira todas as providências e despesas correspondentes às instalações provisórias da obra necessárias à execução dos serviços provisórios tais como o sanitário e vestiário e outros que se fizerem necessários.</t>
  </si>
  <si>
    <t xml:space="preserve">Todo o material gerado pela escavação mecânica de solo deverá ser providenciado a carga com pá carregadeira em caminhão basculante </t>
  </si>
  <si>
    <t>A base será executada utilizando material britado (brita corrida) com espessura de 10cm indicado em projeto e a compactação feita através de compactadores de solo de percussão até atingir o grau de compactação necessário.</t>
  </si>
  <si>
    <t>A pavimentação deverá ser executada utilizando paralelepípedos graníticos sobre colchão de areia e rejuntamento do mesmo material, inclusive fornecimento de todos os materiais</t>
  </si>
  <si>
    <t>Extensão a ser Pavimentada = 716,60</t>
  </si>
  <si>
    <t>Área a ser Pavimentada x Base de Brita Corrida
4.315,30 x 0,10 = 431,53</t>
  </si>
  <si>
    <t>Área a ser Pavimentada = 4.315,30</t>
  </si>
  <si>
    <t>Metro linear de Meios-fios a serem assentados = 1.446,71</t>
  </si>
  <si>
    <t>Todo o material gerado pela escavação mecânica de solo deverá ser transportado em caminhão basculante e descartado em local apropriado definido pela fiscalização da obra.</t>
  </si>
  <si>
    <t>2,00 x 2,00 = 4,00</t>
  </si>
  <si>
    <t>Área a ser Pavimentada x escavação
4.315,30 x 0,10 = 431,53</t>
  </si>
  <si>
    <t>Área a ser Pavimentada x escavação
4.315,30 x 0,10 = 431,53 x bota fora: 0,50 = 215,76</t>
  </si>
  <si>
    <t>TABELA/DATA BASE: EMOP 08/2023 - DESONERADO  e SINAPI 07/2023 - DESONERADO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</si>
</sst>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&quot;R$&quot;#,##0.00"/>
    <numFmt numFmtId="169" formatCode="0.000000%"/>
  </numFmts>
  <fonts count="2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sz val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7" fillId="0" borderId="0" applyNumberFormat="0" applyBorder="0" applyProtection="0"/>
    <xf numFmtId="0" fontId="7" fillId="0" borderId="0" applyNumberFormat="0" applyBorder="0" applyProtection="0"/>
    <xf numFmtId="165" fontId="7" fillId="0" borderId="0" applyBorder="0" applyProtection="0"/>
    <xf numFmtId="165" fontId="7" fillId="0" borderId="0" applyBorder="0" applyProtection="0"/>
    <xf numFmtId="0" fontId="8" fillId="0" borderId="0" applyNumberFormat="0" applyBorder="0" applyProtection="0"/>
    <xf numFmtId="0" fontId="7" fillId="0" borderId="0" applyNumberFormat="0" applyBorder="0" applyProtection="0"/>
    <xf numFmtId="166" fontId="8" fillId="0" borderId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2" fillId="0" borderId="0"/>
    <xf numFmtId="9" fontId="2" fillId="0" borderId="0" applyFont="0" applyFill="0" applyBorder="0" applyAlignment="0" applyProtection="0"/>
    <xf numFmtId="0" fontId="10" fillId="0" borderId="0" applyNumberFormat="0" applyBorder="0" applyProtection="0"/>
    <xf numFmtId="167" fontId="10" fillId="0" borderId="0" applyBorder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7" fillId="0" borderId="0" applyBorder="0" applyProtection="0"/>
    <xf numFmtId="0" fontId="1" fillId="0" borderId="0"/>
    <xf numFmtId="9" fontId="18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10" applyFont="1" applyFill="1" applyAlignment="1">
      <alignment vertical="center"/>
    </xf>
    <xf numFmtId="0" fontId="2" fillId="0" borderId="0" xfId="10" applyFont="1" applyFill="1" applyBorder="1" applyAlignment="1">
      <alignment horizontal="left" vertical="center" wrapText="1"/>
    </xf>
    <xf numFmtId="0" fontId="2" fillId="0" borderId="0" xfId="10" applyFont="1" applyFill="1" applyBorder="1" applyAlignment="1">
      <alignment horizontal="center" vertical="center" wrapText="1"/>
    </xf>
    <xf numFmtId="164" fontId="2" fillId="0" borderId="0" xfId="14" applyFont="1" applyFill="1" applyBorder="1" applyAlignment="1">
      <alignment vertical="center" wrapText="1"/>
    </xf>
    <xf numFmtId="0" fontId="2" fillId="0" borderId="0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horizontal="center" vertical="center"/>
    </xf>
    <xf numFmtId="0" fontId="2" fillId="0" borderId="0" xfId="10" applyFont="1" applyFill="1" applyBorder="1" applyAlignment="1">
      <alignment vertical="center"/>
    </xf>
    <xf numFmtId="0" fontId="2" fillId="0" borderId="0" xfId="10" applyFont="1" applyFill="1" applyAlignment="1">
      <alignment horizontal="center" vertical="center"/>
    </xf>
    <xf numFmtId="0" fontId="2" fillId="0" borderId="0" xfId="10" applyFont="1" applyFill="1" applyAlignment="1">
      <alignment horizontal="left" vertical="center"/>
    </xf>
    <xf numFmtId="164" fontId="2" fillId="0" borderId="0" xfId="14" applyFont="1" applyFill="1" applyAlignment="1">
      <alignment vertical="center"/>
    </xf>
    <xf numFmtId="0" fontId="2" fillId="0" borderId="1" xfId="10" applyFont="1" applyFill="1" applyBorder="1" applyAlignment="1">
      <alignment vertical="center"/>
    </xf>
    <xf numFmtId="0" fontId="2" fillId="0" borderId="1" xfId="10" applyFont="1" applyFill="1" applyBorder="1" applyAlignment="1">
      <alignment horizontal="center" vertical="center"/>
    </xf>
    <xf numFmtId="164" fontId="2" fillId="0" borderId="1" xfId="14" applyFont="1" applyFill="1" applyBorder="1" applyAlignment="1">
      <alignment vertical="center"/>
    </xf>
    <xf numFmtId="4" fontId="2" fillId="0" borderId="1" xfId="10" applyNumberFormat="1" applyFont="1" applyFill="1" applyBorder="1" applyAlignment="1">
      <alignment vertical="center"/>
    </xf>
    <xf numFmtId="0" fontId="2" fillId="0" borderId="1" xfId="10" applyFont="1" applyFill="1" applyBorder="1" applyAlignment="1">
      <alignment horizontal="left" vertical="center" wrapText="1"/>
    </xf>
    <xf numFmtId="0" fontId="2" fillId="0" borderId="1" xfId="10" applyFont="1" applyFill="1" applyBorder="1" applyAlignment="1">
      <alignment horizontal="left" vertical="center"/>
    </xf>
    <xf numFmtId="4" fontId="2" fillId="0" borderId="0" xfId="10" applyNumberFormat="1" applyFont="1" applyFill="1" applyAlignment="1">
      <alignment vertical="center"/>
    </xf>
    <xf numFmtId="0" fontId="3" fillId="2" borderId="1" xfId="10" applyFont="1" applyFill="1" applyBorder="1" applyAlignment="1">
      <alignment vertical="center"/>
    </xf>
    <xf numFmtId="164" fontId="3" fillId="2" borderId="1" xfId="14" applyFont="1" applyFill="1" applyBorder="1" applyAlignment="1">
      <alignment vertical="center"/>
    </xf>
    <xf numFmtId="4" fontId="3" fillId="2" borderId="1" xfId="10" applyNumberFormat="1" applyFont="1" applyFill="1" applyBorder="1" applyAlignment="1">
      <alignment vertical="center"/>
    </xf>
    <xf numFmtId="0" fontId="3" fillId="0" borderId="0" xfId="10" applyFont="1" applyFill="1" applyBorder="1" applyAlignment="1">
      <alignment vertical="center"/>
    </xf>
    <xf numFmtId="0" fontId="2" fillId="0" borderId="0" xfId="10" applyFont="1" applyFill="1" applyBorder="1" applyAlignment="1">
      <alignment horizontal="left" vertical="center"/>
    </xf>
    <xf numFmtId="164" fontId="2" fillId="0" borderId="0" xfId="14" applyFont="1" applyFill="1" applyBorder="1" applyAlignment="1">
      <alignment vertical="center"/>
    </xf>
    <xf numFmtId="49" fontId="3" fillId="3" borderId="4" xfId="10" applyNumberFormat="1" applyFont="1" applyFill="1" applyBorder="1" applyAlignment="1">
      <alignment horizontal="center" vertical="center"/>
    </xf>
    <xf numFmtId="164" fontId="2" fillId="0" borderId="0" xfId="14" applyFont="1" applyFill="1" applyBorder="1" applyAlignment="1">
      <alignment horizontal="center" vertical="center" wrapText="1"/>
    </xf>
    <xf numFmtId="164" fontId="3" fillId="3" borderId="5" xfId="14" applyFont="1" applyFill="1" applyBorder="1" applyAlignment="1">
      <alignment horizontal="center" vertical="center"/>
    </xf>
    <xf numFmtId="164" fontId="2" fillId="0" borderId="1" xfId="14" applyFont="1" applyFill="1" applyBorder="1" applyAlignment="1">
      <alignment horizontal="center" vertical="center"/>
    </xf>
    <xf numFmtId="0" fontId="2" fillId="0" borderId="0" xfId="10" applyFont="1" applyFill="1" applyBorder="1" applyAlignment="1">
      <alignment horizontal="right" vertical="center" wrapText="1"/>
    </xf>
    <xf numFmtId="165" fontId="5" fillId="0" borderId="1" xfId="4" applyFont="1" applyFill="1" applyBorder="1" applyAlignment="1">
      <alignment horizontal="center" vertical="center" wrapText="1"/>
    </xf>
    <xf numFmtId="0" fontId="3" fillId="0" borderId="0" xfId="10" applyFont="1" applyFill="1" applyBorder="1" applyAlignment="1">
      <alignment horizontal="left" vertical="center"/>
    </xf>
    <xf numFmtId="0" fontId="2" fillId="4" borderId="0" xfId="10" applyFont="1" applyFill="1" applyBorder="1" applyAlignment="1">
      <alignment horizontal="center" vertical="center" wrapText="1"/>
    </xf>
    <xf numFmtId="164" fontId="2" fillId="4" borderId="0" xfId="14" applyFont="1" applyFill="1" applyBorder="1" applyAlignment="1">
      <alignment horizontal="center" vertical="center" wrapText="1"/>
    </xf>
    <xf numFmtId="0" fontId="12" fillId="4" borderId="0" xfId="10" quotePrefix="1" applyFont="1" applyFill="1" applyBorder="1" applyAlignment="1">
      <alignment horizontal="center" vertical="center" wrapText="1"/>
    </xf>
    <xf numFmtId="0" fontId="3" fillId="2" borderId="1" xfId="10" applyFont="1" applyFill="1" applyBorder="1" applyAlignment="1">
      <alignment horizontal="center" vertical="center"/>
    </xf>
    <xf numFmtId="0" fontId="15" fillId="0" borderId="0" xfId="10" applyFont="1" applyFill="1" applyAlignment="1">
      <alignment horizontal="center" vertical="center"/>
    </xf>
    <xf numFmtId="4" fontId="15" fillId="0" borderId="0" xfId="10" applyNumberFormat="1" applyFont="1" applyFill="1" applyAlignment="1">
      <alignment horizontal="center" vertical="center"/>
    </xf>
    <xf numFmtId="164" fontId="2" fillId="0" borderId="0" xfId="14" applyFont="1" applyFill="1" applyAlignment="1">
      <alignment horizontal="center" vertical="center"/>
    </xf>
    <xf numFmtId="0" fontId="3" fillId="0" borderId="0" xfId="10" applyFont="1" applyFill="1" applyBorder="1" applyAlignment="1">
      <alignment horizontal="center" vertical="center"/>
    </xf>
    <xf numFmtId="4" fontId="3" fillId="4" borderId="0" xfId="14" applyNumberFormat="1" applyFont="1" applyFill="1" applyBorder="1" applyAlignment="1">
      <alignment horizontal="center" vertical="center" wrapText="1"/>
    </xf>
    <xf numFmtId="164" fontId="2" fillId="4" borderId="0" xfId="14" applyFont="1" applyFill="1" applyBorder="1" applyAlignment="1">
      <alignment horizontal="left" vertical="center" wrapText="1"/>
    </xf>
    <xf numFmtId="4" fontId="3" fillId="4" borderId="0" xfId="14" applyNumberFormat="1" applyFont="1" applyFill="1" applyBorder="1" applyAlignment="1">
      <alignment horizontal="left" vertical="center" wrapText="1"/>
    </xf>
    <xf numFmtId="164" fontId="2" fillId="0" borderId="0" xfId="14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5" borderId="0" xfId="1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7" fillId="0" borderId="0" xfId="0" applyFont="1"/>
    <xf numFmtId="164" fontId="2" fillId="0" borderId="13" xfId="14" applyFont="1" applyBorder="1" applyAlignment="1">
      <alignment horizontal="center"/>
    </xf>
    <xf numFmtId="0" fontId="0" fillId="4" borderId="0" xfId="0" applyFill="1"/>
    <xf numFmtId="0" fontId="17" fillId="4" borderId="0" xfId="0" applyFont="1" applyFill="1"/>
    <xf numFmtId="164" fontId="2" fillId="4" borderId="13" xfId="14" applyFont="1" applyFill="1" applyBorder="1" applyAlignment="1">
      <alignment horizontal="center"/>
    </xf>
    <xf numFmtId="9" fontId="2" fillId="4" borderId="17" xfId="11" applyFont="1" applyFill="1" applyBorder="1" applyAlignment="1">
      <alignment horizontal="center"/>
    </xf>
    <xf numFmtId="164" fontId="2" fillId="4" borderId="14" xfId="14" applyFont="1" applyFill="1" applyBorder="1" applyAlignment="1">
      <alignment horizontal="center"/>
    </xf>
    <xf numFmtId="10" fontId="3" fillId="4" borderId="19" xfId="11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 vertical="center"/>
    </xf>
    <xf numFmtId="164" fontId="16" fillId="4" borderId="0" xfId="14" applyFont="1" applyFill="1" applyBorder="1"/>
    <xf numFmtId="4" fontId="16" fillId="4" borderId="0" xfId="0" applyNumberFormat="1" applyFont="1" applyFill="1" applyBorder="1"/>
    <xf numFmtId="0" fontId="0" fillId="4" borderId="0" xfId="0" applyFill="1" applyAlignment="1">
      <alignment horizontal="center"/>
    </xf>
    <xf numFmtId="4" fontId="0" fillId="4" borderId="0" xfId="0" applyNumberFormat="1" applyFill="1" applyBorder="1"/>
    <xf numFmtId="0" fontId="3" fillId="4" borderId="0" xfId="0" applyFont="1" applyFill="1" applyBorder="1" applyAlignment="1">
      <alignment horizontal="left"/>
    </xf>
    <xf numFmtId="0" fontId="11" fillId="4" borderId="0" xfId="0" applyFont="1" applyFill="1" applyBorder="1"/>
    <xf numFmtId="164" fontId="0" fillId="4" borderId="0" xfId="0" applyNumberFormat="1" applyFill="1" applyBorder="1"/>
    <xf numFmtId="0" fontId="3" fillId="4" borderId="0" xfId="0" applyFont="1" applyFill="1" applyBorder="1"/>
    <xf numFmtId="10" fontId="3" fillId="4" borderId="0" xfId="0" applyNumberFormat="1" applyFont="1" applyFill="1" applyBorder="1"/>
    <xf numFmtId="0" fontId="0" fillId="4" borderId="0" xfId="0" applyFill="1" applyAlignment="1">
      <alignment horizontal="center" vertical="center"/>
    </xf>
    <xf numFmtId="9" fontId="2" fillId="6" borderId="17" xfId="11" applyFont="1" applyFill="1" applyBorder="1" applyAlignment="1">
      <alignment horizontal="center"/>
    </xf>
    <xf numFmtId="164" fontId="3" fillId="4" borderId="27" xfId="0" applyNumberFormat="1" applyFont="1" applyFill="1" applyBorder="1" applyAlignment="1">
      <alignment horizontal="center"/>
    </xf>
    <xf numFmtId="164" fontId="2" fillId="0" borderId="16" xfId="14" applyFont="1" applyBorder="1" applyAlignment="1">
      <alignment horizontal="center"/>
    </xf>
    <xf numFmtId="164" fontId="2" fillId="4" borderId="16" xfId="14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10" fontId="3" fillId="4" borderId="24" xfId="11" applyNumberFormat="1" applyFont="1" applyFill="1" applyBorder="1" applyAlignment="1">
      <alignment horizontal="center"/>
    </xf>
    <xf numFmtId="0" fontId="2" fillId="0" borderId="7" xfId="10" applyFont="1" applyFill="1" applyBorder="1" applyAlignment="1">
      <alignment vertical="center"/>
    </xf>
    <xf numFmtId="4" fontId="3" fillId="2" borderId="7" xfId="10" applyNumberFormat="1" applyFont="1" applyFill="1" applyBorder="1" applyAlignment="1">
      <alignment vertical="center"/>
    </xf>
    <xf numFmtId="4" fontId="2" fillId="0" borderId="7" xfId="10" applyNumberFormat="1" applyFont="1" applyFill="1" applyBorder="1" applyAlignment="1">
      <alignment vertical="center"/>
    </xf>
    <xf numFmtId="4" fontId="12" fillId="2" borderId="32" xfId="10" applyNumberFormat="1" applyFont="1" applyFill="1" applyBorder="1" applyAlignment="1">
      <alignment vertical="center"/>
    </xf>
    <xf numFmtId="10" fontId="2" fillId="0" borderId="1" xfId="18" applyNumberFormat="1" applyFont="1" applyFill="1" applyBorder="1" applyAlignment="1">
      <alignment horizontal="center" vertical="center"/>
    </xf>
    <xf numFmtId="10" fontId="2" fillId="0" borderId="0" xfId="10" applyNumberFormat="1" applyFont="1" applyFill="1" applyAlignment="1">
      <alignment horizontal="center" vertical="center"/>
    </xf>
    <xf numFmtId="10" fontId="2" fillId="0" borderId="0" xfId="14" applyNumberFormat="1" applyFont="1" applyFill="1" applyAlignment="1">
      <alignment horizontal="center" vertical="center"/>
    </xf>
    <xf numFmtId="10" fontId="3" fillId="3" borderId="1" xfId="18" applyNumberFormat="1" applyFont="1" applyFill="1" applyBorder="1" applyAlignment="1">
      <alignment horizontal="center" vertical="center"/>
    </xf>
    <xf numFmtId="10" fontId="3" fillId="3" borderId="1" xfId="10" applyNumberFormat="1" applyFont="1" applyFill="1" applyBorder="1" applyAlignment="1">
      <alignment horizontal="center" vertical="center"/>
    </xf>
    <xf numFmtId="10" fontId="2" fillId="0" borderId="15" xfId="10" applyNumberFormat="1" applyFont="1" applyFill="1" applyBorder="1" applyAlignment="1">
      <alignment horizontal="center" vertical="center"/>
    </xf>
    <xf numFmtId="10" fontId="2" fillId="0" borderId="6" xfId="18" applyNumberFormat="1" applyFont="1" applyFill="1" applyBorder="1" applyAlignment="1">
      <alignment horizontal="center" vertical="center"/>
    </xf>
    <xf numFmtId="10" fontId="3" fillId="3" borderId="4" xfId="18" applyNumberFormat="1" applyFont="1" applyFill="1" applyBorder="1" applyAlignment="1">
      <alignment horizontal="center" vertical="center"/>
    </xf>
    <xf numFmtId="164" fontId="3" fillId="5" borderId="0" xfId="14" applyFont="1" applyFill="1" applyBorder="1" applyAlignment="1">
      <alignment vertical="center" wrapText="1"/>
    </xf>
    <xf numFmtId="164" fontId="2" fillId="0" borderId="0" xfId="10" applyNumberFormat="1" applyFont="1" applyFill="1" applyBorder="1" applyAlignment="1">
      <alignment vertical="center" wrapText="1"/>
    </xf>
    <xf numFmtId="0" fontId="3" fillId="0" borderId="10" xfId="10" applyFont="1" applyFill="1" applyBorder="1" applyAlignment="1">
      <alignment vertical="center"/>
    </xf>
    <xf numFmtId="0" fontId="3" fillId="0" borderId="34" xfId="10" applyFont="1" applyFill="1" applyBorder="1" applyAlignment="1">
      <alignment vertical="center"/>
    </xf>
    <xf numFmtId="0" fontId="3" fillId="0" borderId="33" xfId="10" applyFont="1" applyFill="1" applyBorder="1" applyAlignment="1">
      <alignment vertical="center"/>
    </xf>
    <xf numFmtId="168" fontId="12" fillId="0" borderId="6" xfId="14" applyNumberFormat="1" applyFont="1" applyFill="1" applyBorder="1" applyAlignment="1">
      <alignment vertical="top"/>
    </xf>
    <xf numFmtId="49" fontId="3" fillId="3" borderId="4" xfId="10" applyNumberFormat="1" applyFont="1" applyFill="1" applyBorder="1" applyAlignment="1">
      <alignment horizontal="center" vertical="center" wrapText="1"/>
    </xf>
    <xf numFmtId="164" fontId="2" fillId="7" borderId="1" xfId="14" applyFont="1" applyFill="1" applyBorder="1" applyAlignment="1">
      <alignment vertical="center"/>
    </xf>
    <xf numFmtId="43" fontId="2" fillId="0" borderId="0" xfId="10" applyNumberFormat="1" applyFont="1" applyFill="1" applyAlignment="1">
      <alignment vertical="center"/>
    </xf>
    <xf numFmtId="169" fontId="11" fillId="0" borderId="0" xfId="18" applyNumberFormat="1" applyFont="1" applyFill="1" applyBorder="1" applyAlignment="1">
      <alignment vertical="center"/>
    </xf>
    <xf numFmtId="169" fontId="2" fillId="0" borderId="0" xfId="18" applyNumberFormat="1" applyFont="1" applyFill="1" applyAlignment="1">
      <alignment vertical="center"/>
    </xf>
    <xf numFmtId="169" fontId="2" fillId="0" borderId="0" xfId="18" applyNumberFormat="1" applyFont="1" applyFill="1" applyAlignment="1">
      <alignment horizontal="center" vertical="center"/>
    </xf>
    <xf numFmtId="164" fontId="2" fillId="7" borderId="1" xfId="14" applyFont="1" applyFill="1" applyBorder="1" applyAlignment="1">
      <alignment horizontal="center" vertical="center"/>
    </xf>
    <xf numFmtId="164" fontId="2" fillId="0" borderId="0" xfId="10" applyNumberFormat="1" applyFont="1" applyFill="1" applyBorder="1" applyAlignment="1">
      <alignment vertical="center"/>
    </xf>
    <xf numFmtId="0" fontId="19" fillId="0" borderId="0" xfId="10" applyFont="1" applyFill="1" applyBorder="1" applyAlignment="1">
      <alignment vertical="center"/>
    </xf>
    <xf numFmtId="164" fontId="20" fillId="0" borderId="0" xfId="14" applyFont="1" applyFill="1" applyBorder="1" applyAlignment="1">
      <alignment vertical="center" wrapText="1"/>
    </xf>
    <xf numFmtId="0" fontId="3" fillId="4" borderId="0" xfId="1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49" fontId="2" fillId="0" borderId="1" xfId="10" applyNumberFormat="1" applyFont="1" applyFill="1" applyBorder="1" applyAlignment="1">
      <alignment horizontal="center" vertical="center"/>
    </xf>
    <xf numFmtId="4" fontId="3" fillId="0" borderId="7" xfId="10" applyNumberFormat="1" applyFont="1" applyFill="1" applyBorder="1" applyAlignment="1">
      <alignment horizontal="center" vertical="center"/>
    </xf>
    <xf numFmtId="0" fontId="13" fillId="0" borderId="0" xfId="0" applyFont="1" applyBorder="1" applyAlignment="1" applyProtection="1">
      <protection locked="0"/>
    </xf>
    <xf numFmtId="49" fontId="2" fillId="0" borderId="1" xfId="14" applyNumberFormat="1" applyFont="1" applyFill="1" applyBorder="1" applyAlignment="1">
      <alignment horizontal="center" vertical="center"/>
    </xf>
    <xf numFmtId="164" fontId="2" fillId="0" borderId="1" xfId="14" applyFont="1" applyFill="1" applyBorder="1" applyAlignment="1">
      <alignment horizontal="center" vertical="center" wrapText="1"/>
    </xf>
    <xf numFmtId="0" fontId="3" fillId="4" borderId="0" xfId="10" applyFont="1" applyFill="1" applyBorder="1" applyAlignment="1">
      <alignment vertical="center"/>
    </xf>
    <xf numFmtId="0" fontId="14" fillId="4" borderId="0" xfId="0" applyFont="1" applyFill="1" applyBorder="1" applyAlignment="1">
      <alignment horizontal="left" vertical="center"/>
    </xf>
    <xf numFmtId="164" fontId="2" fillId="0" borderId="0" xfId="14" applyFont="1" applyFill="1" applyBorder="1" applyAlignment="1">
      <alignment vertical="center"/>
    </xf>
    <xf numFmtId="1" fontId="2" fillId="0" borderId="0" xfId="14" applyNumberFormat="1" applyFont="1" applyFill="1" applyBorder="1" applyAlignment="1">
      <alignment vertical="center"/>
    </xf>
    <xf numFmtId="0" fontId="3" fillId="0" borderId="10" xfId="10" applyFont="1" applyFill="1" applyBorder="1" applyAlignment="1">
      <alignment horizontal="right" vertical="center"/>
    </xf>
    <xf numFmtId="0" fontId="3" fillId="0" borderId="34" xfId="10" applyFont="1" applyFill="1" applyBorder="1" applyAlignment="1">
      <alignment horizontal="right" vertical="center"/>
    </xf>
    <xf numFmtId="0" fontId="3" fillId="0" borderId="33" xfId="10" applyFont="1" applyFill="1" applyBorder="1" applyAlignment="1">
      <alignment horizontal="right" vertical="center"/>
    </xf>
    <xf numFmtId="0" fontId="13" fillId="0" borderId="0" xfId="0" applyFont="1" applyBorder="1" applyAlignment="1" applyProtection="1">
      <alignment horizontal="center"/>
      <protection locked="0"/>
    </xf>
    <xf numFmtId="49" fontId="3" fillId="2" borderId="32" xfId="10" applyNumberFormat="1" applyFont="1" applyFill="1" applyBorder="1" applyAlignment="1">
      <alignment horizontal="center" vertical="center"/>
    </xf>
    <xf numFmtId="49" fontId="3" fillId="2" borderId="5" xfId="10" applyNumberFormat="1" applyFont="1" applyFill="1" applyBorder="1" applyAlignment="1">
      <alignment horizontal="center" vertical="center"/>
    </xf>
    <xf numFmtId="49" fontId="3" fillId="2" borderId="3" xfId="10" applyNumberFormat="1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15" fillId="4" borderId="18" xfId="0" applyFont="1" applyFill="1" applyBorder="1" applyAlignment="1">
      <alignment horizontal="left" vertical="center"/>
    </xf>
    <xf numFmtId="0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30" xfId="14" applyNumberFormat="1" applyFont="1" applyBorder="1" applyAlignment="1" applyProtection="1">
      <alignment horizontal="center" vertical="center"/>
      <protection locked="0"/>
    </xf>
    <xf numFmtId="4" fontId="3" fillId="0" borderId="26" xfId="14" applyNumberFormat="1" applyFont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left" vertical="center"/>
    </xf>
  </cellXfs>
  <cellStyles count="19">
    <cellStyle name="20% - Ênfase1 100" xfId="1"/>
    <cellStyle name="60% - Ênfase6 37" xfId="2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_BuiltIn_Comma" xfId="7"/>
    <cellStyle name="Heading" xfId="8"/>
    <cellStyle name="Heading1" xfId="9"/>
    <cellStyle name="Normal" xfId="0" builtinId="0"/>
    <cellStyle name="Normal 2" xfId="10"/>
    <cellStyle name="Normal 3" xfId="17"/>
    <cellStyle name="Porcentagem" xfId="18" builtinId="5"/>
    <cellStyle name="Porcentagem 2" xfId="11"/>
    <cellStyle name="Result" xfId="12"/>
    <cellStyle name="Result2" xfId="13"/>
    <cellStyle name="Separador de milhares 2" xfId="15"/>
    <cellStyle name="Separador de milhares 4" xfId="16"/>
    <cellStyle name="Vírgula" xfId="14" builtin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TOS%20e%20OBRAS\VILAS%20RURAIS\PLANILHA%20REDE%20DE%20DISTRIBUI&#199;&#195;O%20DE%20&#193;GUA%20POT&#193;V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RECUP MORADIAS"/>
      <sheetName val="CRONOGRAMA FIS. FIN "/>
      <sheetName val="BM 01 - RECUP MORADIAS"/>
    </sheetNames>
    <sheetDataSet>
      <sheetData sheetId="0" refreshError="1">
        <row r="7">
          <cell r="A7" t="str">
            <v>ITEM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abSelected="1" view="pageBreakPreview" zoomScale="115" zoomScaleNormal="83" zoomScaleSheetLayoutView="115" workbookViewId="0">
      <selection activeCell="H29" sqref="H29"/>
    </sheetView>
  </sheetViews>
  <sheetFormatPr defaultRowHeight="12.75" outlineLevelRow="1"/>
  <cols>
    <col min="1" max="1" width="3.125" style="6" customWidth="1"/>
    <col min="2" max="2" width="9.25" style="8" customWidth="1"/>
    <col min="3" max="3" width="12.875" style="8" customWidth="1"/>
    <col min="4" max="4" width="11.25" style="8" bestFit="1" customWidth="1"/>
    <col min="5" max="5" width="65.875" style="9" customWidth="1"/>
    <col min="6" max="6" width="7.625" style="8" bestFit="1" customWidth="1"/>
    <col min="7" max="7" width="10.625" style="10" customWidth="1"/>
    <col min="8" max="8" width="11" style="10" bestFit="1" customWidth="1"/>
    <col min="9" max="9" width="11.375" style="1" bestFit="1" customWidth="1"/>
    <col min="10" max="10" width="11.875" style="1" bestFit="1" customWidth="1"/>
    <col min="11" max="11" width="12.5" style="1" bestFit="1" customWidth="1"/>
    <col min="12" max="12" width="9.125" style="79" customWidth="1"/>
    <col min="13" max="13" width="9" style="1"/>
    <col min="14" max="14" width="10.375" style="1" bestFit="1" customWidth="1"/>
    <col min="15" max="15" width="10.25" style="96" bestFit="1" customWidth="1"/>
    <col min="16" max="16384" width="9" style="1"/>
  </cols>
  <sheetData>
    <row r="1" spans="1:15" ht="20.25">
      <c r="A1" s="107"/>
      <c r="B1" s="117" t="s">
        <v>26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O1" s="95"/>
    </row>
    <row r="2" spans="1:15" ht="20.25">
      <c r="A2" s="107"/>
      <c r="B2" s="117" t="s">
        <v>25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O2" s="95"/>
    </row>
    <row r="3" spans="1:15">
      <c r="B3" s="30" t="s">
        <v>46</v>
      </c>
      <c r="C3" s="38"/>
      <c r="D3" s="38"/>
      <c r="E3" s="2"/>
      <c r="F3" s="3"/>
      <c r="G3" s="4"/>
      <c r="H3" s="4"/>
      <c r="I3" s="5"/>
      <c r="J3" s="100"/>
      <c r="K3" s="5"/>
    </row>
    <row r="4" spans="1:15">
      <c r="B4" s="30" t="s">
        <v>71</v>
      </c>
      <c r="C4" s="38"/>
      <c r="D4" s="38"/>
      <c r="E4" s="2"/>
      <c r="F4" s="44" t="s">
        <v>22</v>
      </c>
      <c r="G4" s="86">
        <v>25.69</v>
      </c>
      <c r="H4" s="101">
        <v>1.2568999999999999</v>
      </c>
      <c r="I4" s="5"/>
      <c r="J4" s="100"/>
      <c r="K4" s="5"/>
    </row>
    <row r="5" spans="1:15" hidden="1">
      <c r="B5" s="30"/>
      <c r="C5" s="38"/>
      <c r="D5" s="38"/>
      <c r="E5" s="2"/>
      <c r="F5" s="3"/>
      <c r="G5" s="4"/>
      <c r="H5" s="4"/>
      <c r="I5" s="5"/>
      <c r="J5" s="99">
        <f>G4/100+1</f>
        <v>1.2568999999999999</v>
      </c>
      <c r="K5" s="87">
        <f>H4/100+1</f>
        <v>1.0125690000000001</v>
      </c>
    </row>
    <row r="6" spans="1:15">
      <c r="B6" s="30" t="s">
        <v>87</v>
      </c>
      <c r="C6" s="38"/>
      <c r="D6" s="38"/>
      <c r="E6" s="2"/>
      <c r="F6" s="3"/>
      <c r="G6" s="4"/>
      <c r="H6" s="4"/>
      <c r="I6" s="5"/>
      <c r="J6" s="100"/>
      <c r="K6" s="5"/>
    </row>
    <row r="8" spans="1:15" ht="15.75" thickBot="1">
      <c r="A8" s="7"/>
      <c r="B8" s="88" t="s">
        <v>45</v>
      </c>
      <c r="C8" s="89"/>
      <c r="D8" s="89"/>
      <c r="E8" s="90"/>
      <c r="F8" s="114" t="s">
        <v>39</v>
      </c>
      <c r="G8" s="115"/>
      <c r="H8" s="115"/>
      <c r="I8" s="115"/>
      <c r="J8" s="116"/>
      <c r="K8" s="91">
        <f>K31</f>
        <v>0</v>
      </c>
    </row>
    <row r="9" spans="1:15" s="8" customFormat="1" ht="39" thickBot="1">
      <c r="A9" s="6"/>
      <c r="B9" s="24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4" t="s">
        <v>21</v>
      </c>
      <c r="H9" s="92" t="s">
        <v>7</v>
      </c>
      <c r="I9" s="92" t="s">
        <v>38</v>
      </c>
      <c r="J9" s="92" t="s">
        <v>9</v>
      </c>
      <c r="K9" s="92" t="s">
        <v>8</v>
      </c>
      <c r="L9" s="24" t="s">
        <v>37</v>
      </c>
      <c r="O9" s="97"/>
    </row>
    <row r="10" spans="1:15">
      <c r="B10" s="12"/>
      <c r="C10" s="12"/>
      <c r="D10" s="12"/>
      <c r="E10" s="16"/>
      <c r="F10" s="12"/>
      <c r="G10" s="13"/>
      <c r="H10" s="13"/>
      <c r="I10" s="11"/>
      <c r="J10" s="11"/>
      <c r="K10" s="74"/>
      <c r="L10" s="83"/>
    </row>
    <row r="11" spans="1:15" ht="15" customHeight="1">
      <c r="B11" s="34">
        <v>1</v>
      </c>
      <c r="C11" s="34"/>
      <c r="D11" s="34"/>
      <c r="E11" s="18" t="s">
        <v>14</v>
      </c>
      <c r="F11" s="18"/>
      <c r="G11" s="18"/>
      <c r="H11" s="19"/>
      <c r="I11" s="18"/>
      <c r="J11" s="20">
        <f>SUM(J12:J15)</f>
        <v>0</v>
      </c>
      <c r="K11" s="75">
        <f>SUM(K12:K15)</f>
        <v>0</v>
      </c>
      <c r="L11" s="82" t="e">
        <f>SUM(L12:L15)</f>
        <v>#DIV/0!</v>
      </c>
    </row>
    <row r="12" spans="1:15" ht="30.75" customHeight="1">
      <c r="B12" s="12" t="s">
        <v>5</v>
      </c>
      <c r="C12" s="12" t="s">
        <v>67</v>
      </c>
      <c r="D12" s="29" t="s">
        <v>23</v>
      </c>
      <c r="E12" s="15" t="s">
        <v>47</v>
      </c>
      <c r="F12" s="12" t="s">
        <v>10</v>
      </c>
      <c r="G12" s="13">
        <v>2.5</v>
      </c>
      <c r="H12" s="98"/>
      <c r="I12" s="14">
        <f>H12*$H$4</f>
        <v>0</v>
      </c>
      <c r="J12" s="14">
        <f>G12*H12</f>
        <v>0</v>
      </c>
      <c r="K12" s="76">
        <f>G12*I12</f>
        <v>0</v>
      </c>
      <c r="L12" s="78" t="e">
        <f>K12/$K$8</f>
        <v>#DIV/0!</v>
      </c>
    </row>
    <row r="13" spans="1:15" ht="38.25">
      <c r="B13" s="12" t="s">
        <v>24</v>
      </c>
      <c r="C13" s="12" t="s">
        <v>68</v>
      </c>
      <c r="D13" s="29" t="s">
        <v>23</v>
      </c>
      <c r="E13" s="15" t="s">
        <v>50</v>
      </c>
      <c r="F13" s="12" t="s">
        <v>10</v>
      </c>
      <c r="G13" s="13">
        <v>4</v>
      </c>
      <c r="H13" s="98"/>
      <c r="I13" s="14">
        <f t="shared" ref="I13:I15" si="0">H13*$H$4</f>
        <v>0</v>
      </c>
      <c r="J13" s="14">
        <f t="shared" ref="J13:J15" si="1">G13*H13</f>
        <v>0</v>
      </c>
      <c r="K13" s="76">
        <f t="shared" ref="K13:K15" si="2">G13*I13</f>
        <v>0</v>
      </c>
      <c r="L13" s="78" t="e">
        <f t="shared" ref="L13:L15" si="3">K13/$K$8</f>
        <v>#DIV/0!</v>
      </c>
    </row>
    <row r="14" spans="1:15" ht="51">
      <c r="B14" s="12" t="s">
        <v>40</v>
      </c>
      <c r="C14" s="12" t="s">
        <v>69</v>
      </c>
      <c r="D14" s="29" t="s">
        <v>23</v>
      </c>
      <c r="E14" s="15" t="s">
        <v>51</v>
      </c>
      <c r="F14" s="105" t="s">
        <v>52</v>
      </c>
      <c r="G14" s="13">
        <v>1</v>
      </c>
      <c r="H14" s="98"/>
      <c r="I14" s="14">
        <f t="shared" ref="I14" si="4">H14*$H$4</f>
        <v>0</v>
      </c>
      <c r="J14" s="14">
        <f t="shared" ref="J14" si="5">G14*H14</f>
        <v>0</v>
      </c>
      <c r="K14" s="76">
        <f t="shared" ref="K14" si="6">G14*I14</f>
        <v>0</v>
      </c>
      <c r="L14" s="78" t="e">
        <f t="shared" si="3"/>
        <v>#DIV/0!</v>
      </c>
    </row>
    <row r="15" spans="1:15" ht="30.75" customHeight="1">
      <c r="B15" s="12" t="s">
        <v>41</v>
      </c>
      <c r="C15" s="12">
        <v>99064</v>
      </c>
      <c r="D15" s="29" t="s">
        <v>59</v>
      </c>
      <c r="E15" s="15" t="s">
        <v>60</v>
      </c>
      <c r="F15" s="12" t="s">
        <v>13</v>
      </c>
      <c r="G15" s="13">
        <v>716.6</v>
      </c>
      <c r="H15" s="98"/>
      <c r="I15" s="14">
        <f t="shared" si="0"/>
        <v>0</v>
      </c>
      <c r="J15" s="14">
        <f t="shared" si="1"/>
        <v>0</v>
      </c>
      <c r="K15" s="76">
        <f t="shared" si="2"/>
        <v>0</v>
      </c>
      <c r="L15" s="78" t="e">
        <f t="shared" si="3"/>
        <v>#DIV/0!</v>
      </c>
    </row>
    <row r="16" spans="1:15" ht="12.75" customHeight="1" outlineLevel="1">
      <c r="B16" s="12"/>
      <c r="C16" s="12"/>
      <c r="D16" s="29"/>
      <c r="E16" s="15"/>
      <c r="F16" s="12"/>
      <c r="G16" s="13"/>
      <c r="H16" s="13"/>
      <c r="I16" s="14"/>
      <c r="J16" s="14"/>
      <c r="K16" s="76"/>
      <c r="L16" s="78"/>
    </row>
    <row r="17" spans="2:14" ht="15" customHeight="1">
      <c r="B17" s="34">
        <v>2</v>
      </c>
      <c r="C17" s="34"/>
      <c r="D17" s="34"/>
      <c r="E17" s="18" t="s">
        <v>15</v>
      </c>
      <c r="F17" s="18"/>
      <c r="G17" s="18"/>
      <c r="H17" s="19"/>
      <c r="I17" s="18"/>
      <c r="J17" s="20">
        <f>SUM(J18)</f>
        <v>0</v>
      </c>
      <c r="K17" s="75">
        <f>SUM(K18)</f>
        <v>0</v>
      </c>
      <c r="L17" s="81" t="e">
        <f>SUM(L18)</f>
        <v>#DIV/0!</v>
      </c>
    </row>
    <row r="18" spans="2:14" ht="29.25" customHeight="1" outlineLevel="1">
      <c r="B18" s="12" t="s">
        <v>6</v>
      </c>
      <c r="C18" s="12">
        <v>101116</v>
      </c>
      <c r="D18" s="29" t="s">
        <v>59</v>
      </c>
      <c r="E18" s="15" t="s">
        <v>61</v>
      </c>
      <c r="F18" s="12" t="s">
        <v>11</v>
      </c>
      <c r="G18" s="13">
        <v>431.53</v>
      </c>
      <c r="H18" s="93"/>
      <c r="I18" s="14">
        <f t="shared" ref="I18" si="7">H18*$H$4</f>
        <v>0</v>
      </c>
      <c r="J18" s="14">
        <f>G18*H18</f>
        <v>0</v>
      </c>
      <c r="K18" s="76">
        <f>G18*I18</f>
        <v>0</v>
      </c>
      <c r="L18" s="78" t="e">
        <f t="shared" ref="L18" si="8">K18/$K$8</f>
        <v>#DIV/0!</v>
      </c>
    </row>
    <row r="19" spans="2:14" outlineLevel="1">
      <c r="B19" s="12"/>
      <c r="C19" s="12"/>
      <c r="D19" s="29"/>
      <c r="E19" s="15"/>
      <c r="F19" s="12"/>
      <c r="G19" s="13"/>
      <c r="H19" s="13"/>
      <c r="I19" s="14"/>
      <c r="J19" s="14"/>
      <c r="K19" s="76"/>
      <c r="L19" s="78"/>
    </row>
    <row r="20" spans="2:14" ht="15" customHeight="1">
      <c r="B20" s="34">
        <v>3</v>
      </c>
      <c r="C20" s="34"/>
      <c r="D20" s="34"/>
      <c r="E20" s="18" t="s">
        <v>49</v>
      </c>
      <c r="F20" s="18"/>
      <c r="G20" s="18"/>
      <c r="H20" s="19"/>
      <c r="I20" s="18"/>
      <c r="J20" s="20">
        <f>SUM(J21:J22)</f>
        <v>0</v>
      </c>
      <c r="K20" s="75">
        <f>SUM(K21:K22)</f>
        <v>0</v>
      </c>
      <c r="L20" s="81" t="e">
        <f>SUM(L21:L22)</f>
        <v>#DIV/0!</v>
      </c>
    </row>
    <row r="21" spans="2:14" ht="38.25" outlineLevel="1">
      <c r="B21" s="12" t="s">
        <v>16</v>
      </c>
      <c r="C21" s="12">
        <v>100973</v>
      </c>
      <c r="D21" s="29" t="s">
        <v>59</v>
      </c>
      <c r="E21" s="15" t="s">
        <v>62</v>
      </c>
      <c r="F21" s="12" t="s">
        <v>11</v>
      </c>
      <c r="G21" s="13">
        <v>431.53</v>
      </c>
      <c r="H21" s="93"/>
      <c r="I21" s="14">
        <f t="shared" ref="I21:I22" si="9">H21*$H$4</f>
        <v>0</v>
      </c>
      <c r="J21" s="14">
        <f>G21*H21</f>
        <v>0</v>
      </c>
      <c r="K21" s="76">
        <f>G21*I21</f>
        <v>0</v>
      </c>
      <c r="L21" s="78" t="e">
        <f t="shared" ref="L21" si="10">K21/$K$8</f>
        <v>#DIV/0!</v>
      </c>
    </row>
    <row r="22" spans="2:14" ht="30.75" customHeight="1">
      <c r="B22" s="12" t="s">
        <v>17</v>
      </c>
      <c r="C22" s="12">
        <v>97912</v>
      </c>
      <c r="D22" s="29" t="s">
        <v>59</v>
      </c>
      <c r="E22" s="15" t="s">
        <v>63</v>
      </c>
      <c r="F22" s="12" t="s">
        <v>42</v>
      </c>
      <c r="G22" s="13">
        <v>215.76</v>
      </c>
      <c r="H22" s="93"/>
      <c r="I22" s="14">
        <f t="shared" si="9"/>
        <v>0</v>
      </c>
      <c r="J22" s="14">
        <f>G22*H22</f>
        <v>0</v>
      </c>
      <c r="K22" s="76">
        <f>G22*I22</f>
        <v>0</v>
      </c>
      <c r="L22" s="78" t="e">
        <f>K22/$K$8</f>
        <v>#DIV/0!</v>
      </c>
      <c r="N22" s="94"/>
    </row>
    <row r="23" spans="2:14" ht="12.75" customHeight="1">
      <c r="B23" s="12"/>
      <c r="C23" s="12"/>
      <c r="D23" s="12"/>
      <c r="E23" s="16"/>
      <c r="F23" s="12"/>
      <c r="G23" s="13"/>
      <c r="H23" s="13"/>
      <c r="I23" s="11"/>
      <c r="J23" s="11"/>
      <c r="K23" s="74"/>
      <c r="L23" s="78"/>
    </row>
    <row r="24" spans="2:14" ht="15" customHeight="1">
      <c r="B24" s="34">
        <v>4</v>
      </c>
      <c r="C24" s="34"/>
      <c r="D24" s="34"/>
      <c r="E24" s="18" t="s">
        <v>43</v>
      </c>
      <c r="F24" s="18"/>
      <c r="G24" s="18"/>
      <c r="H24" s="19"/>
      <c r="I24" s="18"/>
      <c r="J24" s="20">
        <f>SUM(J25:J26)</f>
        <v>0</v>
      </c>
      <c r="K24" s="75">
        <f>SUM(K25:K26)</f>
        <v>0</v>
      </c>
      <c r="L24" s="81" t="e">
        <f>SUM(L25:L26)</f>
        <v>#DIV/0!</v>
      </c>
    </row>
    <row r="25" spans="2:14" ht="30.75" customHeight="1">
      <c r="B25" s="12" t="s">
        <v>18</v>
      </c>
      <c r="C25" s="12" t="s">
        <v>64</v>
      </c>
      <c r="D25" s="29" t="s">
        <v>59</v>
      </c>
      <c r="E25" s="15" t="s">
        <v>65</v>
      </c>
      <c r="F25" s="12" t="s">
        <v>11</v>
      </c>
      <c r="G25" s="13">
        <v>431.53</v>
      </c>
      <c r="H25" s="93"/>
      <c r="I25" s="14">
        <f t="shared" ref="I25:I26" si="11">H25*$H$4</f>
        <v>0</v>
      </c>
      <c r="J25" s="14">
        <f t="shared" ref="J25:J26" si="12">G25*H25</f>
        <v>0</v>
      </c>
      <c r="K25" s="76">
        <f t="shared" ref="K25:K26" si="13">G25*I25</f>
        <v>0</v>
      </c>
      <c r="L25" s="78" t="e">
        <f t="shared" ref="L25:L26" si="14">K25/$K$8</f>
        <v>#DIV/0!</v>
      </c>
      <c r="N25" s="94"/>
    </row>
    <row r="26" spans="2:14" ht="30.75" customHeight="1">
      <c r="B26" s="12" t="s">
        <v>19</v>
      </c>
      <c r="C26" s="12" t="s">
        <v>70</v>
      </c>
      <c r="D26" s="29" t="s">
        <v>23</v>
      </c>
      <c r="E26" s="15" t="s">
        <v>48</v>
      </c>
      <c r="F26" s="12" t="s">
        <v>10</v>
      </c>
      <c r="G26" s="13">
        <v>4315.3</v>
      </c>
      <c r="H26" s="93"/>
      <c r="I26" s="14">
        <f t="shared" si="11"/>
        <v>0</v>
      </c>
      <c r="J26" s="14">
        <f t="shared" si="12"/>
        <v>0</v>
      </c>
      <c r="K26" s="76">
        <f t="shared" si="13"/>
        <v>0</v>
      </c>
      <c r="L26" s="78" t="e">
        <f t="shared" si="14"/>
        <v>#DIV/0!</v>
      </c>
    </row>
    <row r="27" spans="2:14" outlineLevel="1">
      <c r="B27" s="12"/>
      <c r="C27" s="12"/>
      <c r="D27" s="29"/>
      <c r="E27" s="15"/>
      <c r="F27" s="12"/>
      <c r="G27" s="13"/>
      <c r="H27" s="93"/>
      <c r="I27" s="14"/>
      <c r="J27" s="14"/>
      <c r="K27" s="76"/>
      <c r="L27" s="78"/>
    </row>
    <row r="28" spans="2:14" ht="15" customHeight="1">
      <c r="B28" s="34">
        <v>5</v>
      </c>
      <c r="C28" s="34"/>
      <c r="D28" s="34"/>
      <c r="E28" s="18" t="s">
        <v>44</v>
      </c>
      <c r="F28" s="18"/>
      <c r="G28" s="18"/>
      <c r="H28" s="19"/>
      <c r="I28" s="18"/>
      <c r="J28" s="20">
        <f>SUM(J29:J29)</f>
        <v>0</v>
      </c>
      <c r="K28" s="75">
        <f>SUM(K29:K29)</f>
        <v>0</v>
      </c>
      <c r="L28" s="81" t="e">
        <f>SUM(L29:L29)</f>
        <v>#DIV/0!</v>
      </c>
    </row>
    <row r="29" spans="2:14" ht="50.1" customHeight="1">
      <c r="B29" s="12" t="s">
        <v>20</v>
      </c>
      <c r="C29" s="12">
        <v>94273</v>
      </c>
      <c r="D29" s="29" t="s">
        <v>59</v>
      </c>
      <c r="E29" s="15" t="s">
        <v>66</v>
      </c>
      <c r="F29" s="12" t="s">
        <v>13</v>
      </c>
      <c r="G29" s="13">
        <v>1446.71</v>
      </c>
      <c r="H29" s="93"/>
      <c r="I29" s="14">
        <f t="shared" ref="I29" si="15">H29*$H$4</f>
        <v>0</v>
      </c>
      <c r="J29" s="14">
        <f t="shared" ref="J29" si="16">G29*H29</f>
        <v>0</v>
      </c>
      <c r="K29" s="76">
        <f t="shared" ref="K29" si="17">G29*I29</f>
        <v>0</v>
      </c>
      <c r="L29" s="78" t="e">
        <f t="shared" ref="L29" si="18">K29/$K$8</f>
        <v>#DIV/0!</v>
      </c>
    </row>
    <row r="30" spans="2:14" ht="13.5" thickBot="1">
      <c r="B30" s="12"/>
      <c r="C30" s="12"/>
      <c r="D30" s="29"/>
      <c r="E30" s="15"/>
      <c r="F30" s="12"/>
      <c r="G30" s="13"/>
      <c r="H30" s="13"/>
      <c r="I30" s="14"/>
      <c r="J30" s="14"/>
      <c r="K30" s="106" t="s">
        <v>12</v>
      </c>
      <c r="L30" s="84"/>
    </row>
    <row r="31" spans="2:14" ht="15.75" thickBot="1">
      <c r="B31" s="118"/>
      <c r="C31" s="119"/>
      <c r="D31" s="119"/>
      <c r="E31" s="119"/>
      <c r="F31" s="119"/>
      <c r="G31" s="119"/>
      <c r="H31" s="119"/>
      <c r="I31" s="119"/>
      <c r="J31" s="120"/>
      <c r="K31" s="77">
        <f>K11+K17+K20+K24+K28</f>
        <v>0</v>
      </c>
      <c r="L31" s="85" t="e">
        <f>L11+L17+L20+L24+L28</f>
        <v>#DIV/0!</v>
      </c>
    </row>
    <row r="32" spans="2:14" collapsed="1">
      <c r="D32" s="6"/>
      <c r="E32" s="22"/>
      <c r="F32" s="6"/>
      <c r="G32" s="23"/>
      <c r="H32" s="23"/>
    </row>
    <row r="33" spans="1:15">
      <c r="D33" s="6"/>
      <c r="E33" s="22"/>
      <c r="F33" s="6"/>
      <c r="G33" s="23"/>
      <c r="H33" s="23"/>
      <c r="I33" s="21"/>
      <c r="J33" s="17"/>
      <c r="K33" s="17"/>
    </row>
    <row r="34" spans="1:15" s="10" customFormat="1">
      <c r="A34" s="6"/>
      <c r="B34" s="8"/>
      <c r="C34" s="8"/>
      <c r="D34" s="6"/>
      <c r="E34" s="22"/>
      <c r="F34" s="6"/>
      <c r="G34" s="23"/>
      <c r="H34" s="23"/>
      <c r="I34" s="7"/>
      <c r="L34" s="80"/>
      <c r="O34" s="96"/>
    </row>
    <row r="35" spans="1:15">
      <c r="D35" s="6"/>
      <c r="E35" s="22"/>
      <c r="F35" s="6"/>
      <c r="G35" s="23"/>
      <c r="H35" s="23"/>
    </row>
    <row r="36" spans="1:15">
      <c r="G36" s="23"/>
      <c r="H36" s="23"/>
      <c r="I36" s="7"/>
    </row>
    <row r="37" spans="1:15">
      <c r="G37" s="23"/>
      <c r="H37" s="23"/>
      <c r="I37" s="7"/>
    </row>
    <row r="38" spans="1:15">
      <c r="G38" s="112"/>
      <c r="H38" s="112"/>
      <c r="I38" s="112"/>
    </row>
    <row r="39" spans="1:15">
      <c r="G39" s="113"/>
      <c r="H39" s="113"/>
      <c r="I39" s="113"/>
    </row>
    <row r="40" spans="1:15">
      <c r="G40" s="112"/>
      <c r="H40" s="112"/>
      <c r="I40" s="7"/>
    </row>
  </sheetData>
  <mergeCells count="7">
    <mergeCell ref="G40:H40"/>
    <mergeCell ref="G39:I39"/>
    <mergeCell ref="F8:J8"/>
    <mergeCell ref="G38:I38"/>
    <mergeCell ref="B1:L1"/>
    <mergeCell ref="B2:L2"/>
    <mergeCell ref="B31:J31"/>
  </mergeCells>
  <phoneticPr fontId="6" type="noConversion"/>
  <conditionalFormatting sqref="H9:I9">
    <cfRule type="cellIs" dxfId="1" priority="43" stopIfTrue="1" operator="equal">
      <formula>0</formula>
    </cfRule>
  </conditionalFormatting>
  <printOptions horizontalCentered="1"/>
  <pageMargins left="0.27559055118110237" right="0.35433070866141736" top="0.35433070866141736" bottom="0.31496062992125984" header="0.19685039370078741" footer="0.19685039370078741"/>
  <pageSetup paperSize="9" scale="70" fitToHeight="15" orientation="landscape" r:id="rId1"/>
  <headerFooter alignWithMargins="0"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view="pageBreakPreview" zoomScale="115" zoomScaleNormal="83" zoomScaleSheetLayoutView="115" workbookViewId="0">
      <selection activeCell="K12" sqref="K12"/>
    </sheetView>
  </sheetViews>
  <sheetFormatPr defaultRowHeight="12.75"/>
  <cols>
    <col min="1" max="1" width="3.125" style="6" customWidth="1"/>
    <col min="2" max="2" width="9.25" style="8" customWidth="1"/>
    <col min="3" max="3" width="12.875" style="8" customWidth="1"/>
    <col min="4" max="4" width="10.875" style="8" bestFit="1" customWidth="1"/>
    <col min="5" max="5" width="65.875" style="9" customWidth="1"/>
    <col min="6" max="6" width="6.625" style="8" bestFit="1" customWidth="1"/>
    <col min="7" max="7" width="10.125" style="37" bestFit="1" customWidth="1"/>
    <col min="8" max="8" width="42.25" style="37" customWidth="1"/>
    <col min="9" max="16384" width="9" style="1"/>
  </cols>
  <sheetData>
    <row r="1" spans="1:11" ht="20.25">
      <c r="A1" s="107"/>
      <c r="B1" s="117" t="s">
        <v>26</v>
      </c>
      <c r="C1" s="117"/>
      <c r="D1" s="117"/>
      <c r="E1" s="117"/>
      <c r="F1" s="117"/>
      <c r="G1" s="117"/>
      <c r="H1" s="117"/>
    </row>
    <row r="2" spans="1:11" ht="20.25">
      <c r="A2" s="107"/>
      <c r="B2" s="117" t="s">
        <v>27</v>
      </c>
      <c r="C2" s="117"/>
      <c r="D2" s="117"/>
      <c r="E2" s="117"/>
      <c r="F2" s="117"/>
      <c r="G2" s="117"/>
      <c r="H2" s="117"/>
    </row>
    <row r="3" spans="1:11">
      <c r="C3" s="38"/>
      <c r="D3" s="38"/>
      <c r="E3" s="2"/>
      <c r="F3" s="31"/>
      <c r="G3" s="32"/>
      <c r="H3" s="32"/>
    </row>
    <row r="4" spans="1:11" ht="18">
      <c r="B4" s="30" t="s">
        <v>46</v>
      </c>
      <c r="C4" s="38"/>
      <c r="D4" s="38"/>
      <c r="E4" s="2"/>
      <c r="F4" s="3"/>
      <c r="G4" s="25"/>
      <c r="H4" s="4"/>
      <c r="I4" s="35"/>
      <c r="J4" s="36"/>
    </row>
    <row r="5" spans="1:11" ht="18">
      <c r="B5" s="30" t="s">
        <v>71</v>
      </c>
      <c r="C5" s="38"/>
      <c r="D5" s="38"/>
      <c r="E5" s="2"/>
      <c r="F5" s="3"/>
      <c r="G5" s="25"/>
      <c r="H5" s="4"/>
      <c r="I5" s="35"/>
      <c r="J5" s="36"/>
    </row>
    <row r="6" spans="1:11" ht="18">
      <c r="B6" s="30" t="s">
        <v>87</v>
      </c>
      <c r="C6" s="38"/>
      <c r="D6" s="38"/>
      <c r="E6" s="2"/>
      <c r="F6" s="3"/>
      <c r="G6" s="25"/>
      <c r="H6" s="4"/>
      <c r="I6" s="35"/>
      <c r="J6" s="36"/>
    </row>
    <row r="7" spans="1:11" ht="15.75" thickBot="1">
      <c r="B7" s="30"/>
      <c r="C7" s="38"/>
      <c r="D7" s="38"/>
      <c r="E7" s="28"/>
      <c r="F7" s="33"/>
      <c r="G7" s="39"/>
      <c r="H7" s="39"/>
    </row>
    <row r="8" spans="1:11" ht="37.5" customHeight="1" thickBot="1">
      <c r="A8" s="7"/>
      <c r="B8" s="24" t="s">
        <v>0</v>
      </c>
      <c r="C8" s="24" t="s">
        <v>1</v>
      </c>
      <c r="D8" s="24" t="s">
        <v>2</v>
      </c>
      <c r="E8" s="24" t="s">
        <v>3</v>
      </c>
      <c r="F8" s="24" t="s">
        <v>4</v>
      </c>
      <c r="G8" s="24" t="s">
        <v>21</v>
      </c>
      <c r="H8" s="24" t="s">
        <v>27</v>
      </c>
    </row>
    <row r="9" spans="1:11">
      <c r="B9" s="12"/>
      <c r="C9" s="12"/>
      <c r="D9" s="12"/>
      <c r="E9" s="16"/>
      <c r="F9" s="12"/>
      <c r="G9" s="13"/>
      <c r="H9" s="13"/>
      <c r="K9" s="96"/>
    </row>
    <row r="10" spans="1:11">
      <c r="B10" s="34">
        <v>1</v>
      </c>
      <c r="C10" s="34"/>
      <c r="D10" s="34"/>
      <c r="E10" s="18" t="s">
        <v>14</v>
      </c>
      <c r="F10" s="18"/>
      <c r="G10" s="18"/>
      <c r="H10" s="18"/>
    </row>
    <row r="11" spans="1:11" ht="25.5">
      <c r="B11" s="12" t="s">
        <v>5</v>
      </c>
      <c r="C11" s="12" t="s">
        <v>67</v>
      </c>
      <c r="D11" s="29" t="s">
        <v>23</v>
      </c>
      <c r="E11" s="15" t="s">
        <v>47</v>
      </c>
      <c r="F11" s="12" t="s">
        <v>10</v>
      </c>
      <c r="G11" s="13">
        <v>2.5</v>
      </c>
      <c r="H11" s="27" t="s">
        <v>54</v>
      </c>
    </row>
    <row r="12" spans="1:11" ht="38.25">
      <c r="B12" s="12" t="s">
        <v>24</v>
      </c>
      <c r="C12" s="12" t="s">
        <v>68</v>
      </c>
      <c r="D12" s="29" t="s">
        <v>23</v>
      </c>
      <c r="E12" s="15" t="s">
        <v>50</v>
      </c>
      <c r="F12" s="12" t="s">
        <v>10</v>
      </c>
      <c r="G12" s="13">
        <v>4</v>
      </c>
      <c r="H12" s="27" t="s">
        <v>84</v>
      </c>
    </row>
    <row r="13" spans="1:11" ht="51">
      <c r="B13" s="12" t="s">
        <v>40</v>
      </c>
      <c r="C13" s="12" t="s">
        <v>69</v>
      </c>
      <c r="D13" s="29" t="s">
        <v>23</v>
      </c>
      <c r="E13" s="15" t="s">
        <v>51</v>
      </c>
      <c r="F13" s="105" t="s">
        <v>52</v>
      </c>
      <c r="G13" s="13">
        <v>1</v>
      </c>
      <c r="H13" s="108" t="s">
        <v>53</v>
      </c>
    </row>
    <row r="14" spans="1:11">
      <c r="B14" s="12" t="s">
        <v>41</v>
      </c>
      <c r="C14" s="12">
        <v>99064</v>
      </c>
      <c r="D14" s="29" t="s">
        <v>59</v>
      </c>
      <c r="E14" s="15" t="s">
        <v>60</v>
      </c>
      <c r="F14" s="12" t="s">
        <v>13</v>
      </c>
      <c r="G14" s="13">
        <v>716.6</v>
      </c>
      <c r="H14" s="27" t="s">
        <v>79</v>
      </c>
    </row>
    <row r="15" spans="1:11">
      <c r="B15" s="12"/>
      <c r="C15" s="12"/>
      <c r="D15" s="29"/>
      <c r="E15" s="15"/>
      <c r="F15" s="12"/>
      <c r="G15" s="13"/>
      <c r="H15" s="27"/>
    </row>
    <row r="16" spans="1:11">
      <c r="B16" s="34">
        <v>2</v>
      </c>
      <c r="C16" s="34"/>
      <c r="D16" s="34"/>
      <c r="E16" s="18" t="s">
        <v>15</v>
      </c>
      <c r="F16" s="18"/>
      <c r="G16" s="18"/>
      <c r="H16" s="18"/>
    </row>
    <row r="17" spans="2:8" ht="33" customHeight="1">
      <c r="B17" s="12" t="s">
        <v>6</v>
      </c>
      <c r="C17" s="12">
        <v>101116</v>
      </c>
      <c r="D17" s="29" t="s">
        <v>59</v>
      </c>
      <c r="E17" s="15" t="s">
        <v>61</v>
      </c>
      <c r="F17" s="12" t="s">
        <v>11</v>
      </c>
      <c r="G17" s="13">
        <v>431.53</v>
      </c>
      <c r="H17" s="109" t="s">
        <v>85</v>
      </c>
    </row>
    <row r="18" spans="2:8">
      <c r="B18" s="12"/>
      <c r="C18" s="12"/>
      <c r="D18" s="29"/>
      <c r="E18" s="15"/>
      <c r="F18" s="12"/>
      <c r="G18" s="13"/>
      <c r="H18" s="27"/>
    </row>
    <row r="19" spans="2:8">
      <c r="B19" s="34">
        <v>3</v>
      </c>
      <c r="C19" s="34"/>
      <c r="D19" s="34"/>
      <c r="E19" s="18" t="s">
        <v>49</v>
      </c>
      <c r="F19" s="18"/>
      <c r="G19" s="18"/>
      <c r="H19" s="18"/>
    </row>
    <row r="20" spans="2:8" ht="46.5" customHeight="1">
      <c r="B20" s="12" t="s">
        <v>16</v>
      </c>
      <c r="C20" s="12">
        <v>100973</v>
      </c>
      <c r="D20" s="29" t="s">
        <v>59</v>
      </c>
      <c r="E20" s="15" t="s">
        <v>62</v>
      </c>
      <c r="F20" s="12" t="s">
        <v>11</v>
      </c>
      <c r="G20" s="13">
        <v>431.53</v>
      </c>
      <c r="H20" s="109" t="s">
        <v>85</v>
      </c>
    </row>
    <row r="21" spans="2:8" ht="25.5">
      <c r="B21" s="12" t="s">
        <v>17</v>
      </c>
      <c r="C21" s="12">
        <v>97912</v>
      </c>
      <c r="D21" s="29" t="s">
        <v>59</v>
      </c>
      <c r="E21" s="15" t="s">
        <v>63</v>
      </c>
      <c r="F21" s="12" t="s">
        <v>42</v>
      </c>
      <c r="G21" s="13">
        <v>215.76</v>
      </c>
      <c r="H21" s="109" t="s">
        <v>86</v>
      </c>
    </row>
    <row r="22" spans="2:8">
      <c r="B22" s="12"/>
      <c r="C22" s="12"/>
      <c r="D22" s="12"/>
      <c r="E22" s="16"/>
      <c r="F22" s="12"/>
      <c r="G22" s="13"/>
      <c r="H22" s="27"/>
    </row>
    <row r="23" spans="2:8">
      <c r="B23" s="34">
        <v>4</v>
      </c>
      <c r="C23" s="34"/>
      <c r="D23" s="34"/>
      <c r="E23" s="18" t="s">
        <v>43</v>
      </c>
      <c r="F23" s="18"/>
      <c r="G23" s="18"/>
      <c r="H23" s="18"/>
    </row>
    <row r="24" spans="2:8" ht="33" customHeight="1">
      <c r="B24" s="12" t="s">
        <v>18</v>
      </c>
      <c r="C24" s="12" t="s">
        <v>64</v>
      </c>
      <c r="D24" s="29" t="s">
        <v>59</v>
      </c>
      <c r="E24" s="15" t="s">
        <v>65</v>
      </c>
      <c r="F24" s="12" t="s">
        <v>11</v>
      </c>
      <c r="G24" s="13">
        <v>431.53</v>
      </c>
      <c r="H24" s="109" t="s">
        <v>80</v>
      </c>
    </row>
    <row r="25" spans="2:8" ht="25.5">
      <c r="B25" s="12" t="s">
        <v>19</v>
      </c>
      <c r="C25" s="12" t="s">
        <v>70</v>
      </c>
      <c r="D25" s="29" t="s">
        <v>23</v>
      </c>
      <c r="E25" s="15" t="s">
        <v>48</v>
      </c>
      <c r="F25" s="12" t="s">
        <v>10</v>
      </c>
      <c r="G25" s="13">
        <v>4315.3</v>
      </c>
      <c r="H25" s="27" t="s">
        <v>81</v>
      </c>
    </row>
    <row r="26" spans="2:8">
      <c r="B26" s="12"/>
      <c r="C26" s="12"/>
      <c r="D26" s="29"/>
      <c r="E26" s="15"/>
      <c r="F26" s="12"/>
      <c r="G26" s="13"/>
      <c r="H26" s="27"/>
    </row>
    <row r="27" spans="2:8" ht="14.25" customHeight="1">
      <c r="B27" s="34">
        <v>5</v>
      </c>
      <c r="C27" s="34"/>
      <c r="D27" s="34"/>
      <c r="E27" s="18" t="s">
        <v>44</v>
      </c>
      <c r="F27" s="18"/>
      <c r="G27" s="18"/>
      <c r="H27" s="18"/>
    </row>
    <row r="28" spans="2:8" ht="51">
      <c r="B28" s="12" t="s">
        <v>20</v>
      </c>
      <c r="C28" s="12">
        <v>94273</v>
      </c>
      <c r="D28" s="29" t="s">
        <v>59</v>
      </c>
      <c r="E28" s="15" t="s">
        <v>72</v>
      </c>
      <c r="F28" s="12" t="s">
        <v>13</v>
      </c>
      <c r="G28" s="13">
        <v>1446.71</v>
      </c>
      <c r="H28" s="109" t="s">
        <v>82</v>
      </c>
    </row>
  </sheetData>
  <mergeCells count="2">
    <mergeCell ref="B1:H1"/>
    <mergeCell ref="B2:H2"/>
  </mergeCells>
  <printOptions horizontalCentered="1"/>
  <pageMargins left="0.27559055118110237" right="0.35433070866141736" top="0.35433070866141736" bottom="0.31496062992125984" header="0.19685039370078741" footer="0.19685039370078741"/>
  <pageSetup paperSize="9" scale="80" fitToHeight="15" orientation="landscape" r:id="rId1"/>
  <headerFooter alignWithMargins="0">
    <oddFooter>Página &amp;P de &amp;N</oddFooter>
  </headerFooter>
  <ignoredErrors>
    <ignoredError sqref="H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view="pageBreakPreview" zoomScaleNormal="83" zoomScaleSheetLayoutView="100" workbookViewId="0">
      <selection activeCell="A6" sqref="A6"/>
    </sheetView>
  </sheetViews>
  <sheetFormatPr defaultRowHeight="12.75"/>
  <cols>
    <col min="1" max="1" width="9.25" style="8" customWidth="1"/>
    <col min="2" max="2" width="12.875" style="8" customWidth="1"/>
    <col min="3" max="3" width="10.875" style="8" bestFit="1" customWidth="1"/>
    <col min="4" max="4" width="65.875" style="9" customWidth="1"/>
    <col min="5" max="5" width="6.625" style="8" bestFit="1" customWidth="1"/>
    <col min="6" max="6" width="10.125" style="37" bestFit="1" customWidth="1"/>
    <col min="7" max="7" width="50.75" style="42" customWidth="1"/>
    <col min="8" max="16384" width="9" style="1"/>
  </cols>
  <sheetData>
    <row r="1" spans="1:7" ht="20.25">
      <c r="A1" s="117" t="s">
        <v>26</v>
      </c>
      <c r="B1" s="117"/>
      <c r="C1" s="117"/>
      <c r="D1" s="117"/>
      <c r="E1" s="117"/>
      <c r="F1" s="117"/>
      <c r="G1" s="117"/>
    </row>
    <row r="2" spans="1:7" ht="20.25">
      <c r="A2" s="117" t="s">
        <v>34</v>
      </c>
      <c r="B2" s="117"/>
      <c r="C2" s="117"/>
      <c r="D2" s="117"/>
      <c r="E2" s="117"/>
      <c r="F2" s="117"/>
      <c r="G2" s="117"/>
    </row>
    <row r="3" spans="1:7">
      <c r="B3" s="38"/>
      <c r="C3" s="38"/>
      <c r="D3" s="2"/>
      <c r="E3" s="31"/>
      <c r="F3" s="32"/>
      <c r="G3" s="40"/>
    </row>
    <row r="4" spans="1:7" ht="15">
      <c r="A4" s="30" t="s">
        <v>46</v>
      </c>
      <c r="B4" s="38"/>
      <c r="C4" s="38"/>
      <c r="D4" s="28"/>
      <c r="E4" s="33"/>
      <c r="F4" s="39"/>
      <c r="G4" s="41"/>
    </row>
    <row r="5" spans="1:7" ht="15">
      <c r="A5" s="30" t="s">
        <v>71</v>
      </c>
      <c r="B5" s="38"/>
      <c r="C5" s="38"/>
      <c r="D5" s="28"/>
      <c r="E5" s="33"/>
      <c r="F5" s="39"/>
      <c r="G5" s="41"/>
    </row>
    <row r="6" spans="1:7" ht="15">
      <c r="A6" s="30" t="s">
        <v>87</v>
      </c>
      <c r="B6" s="38"/>
      <c r="C6" s="38"/>
      <c r="D6" s="2"/>
      <c r="E6" s="33"/>
      <c r="F6" s="39"/>
      <c r="G6" s="41"/>
    </row>
    <row r="7" spans="1:7" ht="15.75" thickBot="1">
      <c r="A7" s="30"/>
      <c r="B7" s="38"/>
      <c r="C7" s="38"/>
      <c r="D7" s="28"/>
      <c r="E7" s="33"/>
      <c r="F7" s="39"/>
      <c r="G7" s="41"/>
    </row>
    <row r="8" spans="1:7" ht="37.5" customHeight="1" thickBot="1">
      <c r="A8" s="24" t="s">
        <v>0</v>
      </c>
      <c r="B8" s="24" t="s">
        <v>1</v>
      </c>
      <c r="C8" s="24" t="s">
        <v>2</v>
      </c>
      <c r="D8" s="24" t="s">
        <v>3</v>
      </c>
      <c r="E8" s="24" t="s">
        <v>4</v>
      </c>
      <c r="F8" s="24" t="s">
        <v>21</v>
      </c>
      <c r="G8" s="26" t="s">
        <v>34</v>
      </c>
    </row>
    <row r="9" spans="1:7">
      <c r="A9" s="12"/>
      <c r="B9" s="12"/>
      <c r="C9" s="12"/>
      <c r="D9" s="16"/>
      <c r="E9" s="12"/>
      <c r="F9" s="13"/>
      <c r="G9" s="13"/>
    </row>
    <row r="10" spans="1:7">
      <c r="A10" s="34">
        <v>1</v>
      </c>
      <c r="B10" s="34"/>
      <c r="C10" s="34"/>
      <c r="D10" s="18" t="s">
        <v>14</v>
      </c>
      <c r="E10" s="18"/>
      <c r="F10" s="18"/>
      <c r="G10" s="18"/>
    </row>
    <row r="11" spans="1:7" ht="51">
      <c r="A11" s="12" t="s">
        <v>5</v>
      </c>
      <c r="B11" s="12" t="s">
        <v>67</v>
      </c>
      <c r="C11" s="29" t="s">
        <v>23</v>
      </c>
      <c r="D11" s="15" t="s">
        <v>47</v>
      </c>
      <c r="E11" s="12" t="s">
        <v>10</v>
      </c>
      <c r="F11" s="13">
        <v>2.5</v>
      </c>
      <c r="G11" s="15" t="s">
        <v>55</v>
      </c>
    </row>
    <row r="12" spans="1:7" ht="51">
      <c r="A12" s="12" t="s">
        <v>24</v>
      </c>
      <c r="B12" s="12" t="s">
        <v>68</v>
      </c>
      <c r="C12" s="29" t="s">
        <v>23</v>
      </c>
      <c r="D12" s="15" t="s">
        <v>50</v>
      </c>
      <c r="E12" s="12" t="s">
        <v>10</v>
      </c>
      <c r="F12" s="13">
        <v>4</v>
      </c>
      <c r="G12" s="15" t="s">
        <v>74</v>
      </c>
    </row>
    <row r="13" spans="1:7" ht="51">
      <c r="A13" s="12" t="s">
        <v>40</v>
      </c>
      <c r="B13" s="12" t="s">
        <v>69</v>
      </c>
      <c r="C13" s="29" t="s">
        <v>23</v>
      </c>
      <c r="D13" s="15" t="s">
        <v>51</v>
      </c>
      <c r="E13" s="105" t="s">
        <v>52</v>
      </c>
      <c r="F13" s="13">
        <v>1</v>
      </c>
      <c r="G13" s="15" t="s">
        <v>75</v>
      </c>
    </row>
    <row r="14" spans="1:7" ht="25.5">
      <c r="A14" s="12" t="s">
        <v>41</v>
      </c>
      <c r="B14" s="12">
        <v>99064</v>
      </c>
      <c r="C14" s="29" t="s">
        <v>59</v>
      </c>
      <c r="D14" s="15" t="s">
        <v>60</v>
      </c>
      <c r="E14" s="12" t="s">
        <v>13</v>
      </c>
      <c r="F14" s="13">
        <v>716.6</v>
      </c>
      <c r="G14" s="15" t="s">
        <v>56</v>
      </c>
    </row>
    <row r="15" spans="1:7">
      <c r="A15" s="12"/>
      <c r="B15" s="12"/>
      <c r="C15" s="29"/>
      <c r="D15" s="15"/>
      <c r="E15" s="12"/>
      <c r="F15" s="13"/>
      <c r="G15" s="27"/>
    </row>
    <row r="16" spans="1:7">
      <c r="A16" s="34">
        <v>2</v>
      </c>
      <c r="B16" s="34"/>
      <c r="C16" s="34"/>
      <c r="D16" s="18" t="s">
        <v>15</v>
      </c>
      <c r="E16" s="18"/>
      <c r="F16" s="18"/>
      <c r="G16" s="18"/>
    </row>
    <row r="17" spans="1:7" ht="38.25">
      <c r="A17" s="12" t="s">
        <v>6</v>
      </c>
      <c r="B17" s="12">
        <v>101116</v>
      </c>
      <c r="C17" s="29" t="s">
        <v>59</v>
      </c>
      <c r="D17" s="15" t="s">
        <v>61</v>
      </c>
      <c r="E17" s="12" t="s">
        <v>11</v>
      </c>
      <c r="F17" s="13">
        <v>431.53</v>
      </c>
      <c r="G17" s="15" t="s">
        <v>57</v>
      </c>
    </row>
    <row r="18" spans="1:7">
      <c r="A18" s="12"/>
      <c r="B18" s="12"/>
      <c r="C18" s="29"/>
      <c r="D18" s="15"/>
      <c r="E18" s="12"/>
      <c r="F18" s="13"/>
      <c r="G18" s="27"/>
    </row>
    <row r="19" spans="1:7">
      <c r="A19" s="34">
        <v>3</v>
      </c>
      <c r="B19" s="34"/>
      <c r="C19" s="34"/>
      <c r="D19" s="18" t="s">
        <v>49</v>
      </c>
      <c r="E19" s="18"/>
      <c r="F19" s="18"/>
      <c r="G19" s="18"/>
    </row>
    <row r="20" spans="1:7" ht="38.25">
      <c r="A20" s="12" t="s">
        <v>16</v>
      </c>
      <c r="B20" s="12">
        <v>100973</v>
      </c>
      <c r="C20" s="29" t="s">
        <v>59</v>
      </c>
      <c r="D20" s="15" t="s">
        <v>62</v>
      </c>
      <c r="E20" s="12" t="s">
        <v>11</v>
      </c>
      <c r="F20" s="13">
        <v>431.53</v>
      </c>
      <c r="G20" s="15" t="s">
        <v>76</v>
      </c>
    </row>
    <row r="21" spans="1:7" ht="38.25">
      <c r="A21" s="12" t="s">
        <v>17</v>
      </c>
      <c r="B21" s="12">
        <v>97912</v>
      </c>
      <c r="C21" s="29" t="s">
        <v>59</v>
      </c>
      <c r="D21" s="15" t="s">
        <v>63</v>
      </c>
      <c r="E21" s="12" t="s">
        <v>42</v>
      </c>
      <c r="F21" s="13">
        <v>215.76</v>
      </c>
      <c r="G21" s="15" t="s">
        <v>83</v>
      </c>
    </row>
    <row r="22" spans="1:7">
      <c r="A22" s="12"/>
      <c r="B22" s="12"/>
      <c r="C22" s="12"/>
      <c r="D22" s="16"/>
      <c r="E22" s="12"/>
      <c r="F22" s="13"/>
      <c r="G22" s="27"/>
    </row>
    <row r="23" spans="1:7">
      <c r="A23" s="34">
        <v>4</v>
      </c>
      <c r="B23" s="34"/>
      <c r="C23" s="34"/>
      <c r="D23" s="18" t="s">
        <v>43</v>
      </c>
      <c r="E23" s="18"/>
      <c r="F23" s="18"/>
      <c r="G23" s="18"/>
    </row>
    <row r="24" spans="1:7" ht="51">
      <c r="A24" s="12" t="s">
        <v>18</v>
      </c>
      <c r="B24" s="12" t="s">
        <v>64</v>
      </c>
      <c r="C24" s="29" t="s">
        <v>59</v>
      </c>
      <c r="D24" s="15" t="s">
        <v>65</v>
      </c>
      <c r="E24" s="12" t="s">
        <v>11</v>
      </c>
      <c r="F24" s="13">
        <v>431.53</v>
      </c>
      <c r="G24" s="15" t="s">
        <v>77</v>
      </c>
    </row>
    <row r="25" spans="1:7" ht="38.25">
      <c r="A25" s="12" t="s">
        <v>19</v>
      </c>
      <c r="B25" s="12" t="s">
        <v>70</v>
      </c>
      <c r="C25" s="29" t="s">
        <v>23</v>
      </c>
      <c r="D25" s="15" t="s">
        <v>48</v>
      </c>
      <c r="E25" s="12" t="s">
        <v>10</v>
      </c>
      <c r="F25" s="13">
        <v>4315.3</v>
      </c>
      <c r="G25" s="15" t="s">
        <v>78</v>
      </c>
    </row>
    <row r="26" spans="1:7">
      <c r="A26" s="12"/>
      <c r="B26" s="12"/>
      <c r="C26" s="29"/>
      <c r="D26" s="15"/>
      <c r="E26" s="12"/>
      <c r="F26" s="13"/>
      <c r="G26" s="27"/>
    </row>
    <row r="27" spans="1:7">
      <c r="A27" s="34">
        <v>5</v>
      </c>
      <c r="B27" s="34"/>
      <c r="C27" s="34"/>
      <c r="D27" s="18" t="s">
        <v>44</v>
      </c>
      <c r="E27" s="18"/>
      <c r="F27" s="18"/>
      <c r="G27" s="18"/>
    </row>
    <row r="28" spans="1:7" ht="63.75">
      <c r="A28" s="12" t="s">
        <v>20</v>
      </c>
      <c r="B28" s="12">
        <v>94273</v>
      </c>
      <c r="C28" s="29" t="s">
        <v>59</v>
      </c>
      <c r="D28" s="15" t="s">
        <v>66</v>
      </c>
      <c r="E28" s="12" t="s">
        <v>13</v>
      </c>
      <c r="F28" s="13">
        <v>1446.71</v>
      </c>
      <c r="G28" s="15" t="s">
        <v>58</v>
      </c>
    </row>
  </sheetData>
  <protectedRanges>
    <protectedRange sqref="G12" name="Intervalo1_1"/>
    <protectedRange sqref="G13" name="Intervalo1_2"/>
    <protectedRange sqref="G14" name="Intervalo1_4"/>
    <protectedRange sqref="G17" name="Intervalo1_5"/>
    <protectedRange sqref="G28" name="Intervalo1_7"/>
    <protectedRange sqref="G20" name="Intervalo1_6_1"/>
    <protectedRange sqref="G21" name="Intervalo1_6_2"/>
    <protectedRange sqref="G24" name="Intervalo1_8_1"/>
  </protectedRanges>
  <mergeCells count="2">
    <mergeCell ref="A1:G1"/>
    <mergeCell ref="A2:G2"/>
  </mergeCells>
  <conditionalFormatting sqref="G8">
    <cfRule type="cellIs" dxfId="0" priority="25" stopIfTrue="1" operator="equal">
      <formula>0</formula>
    </cfRule>
  </conditionalFormatting>
  <printOptions horizontalCentered="1"/>
  <pageMargins left="0.27559055118110237" right="0.35433070866141736" top="0.35433070866141736" bottom="0.31496062992125984" header="0.19685039370078741" footer="0.19685039370078741"/>
  <pageSetup paperSize="9" scale="70" fitToHeight="15" orientation="landscape" r:id="rId1"/>
  <headerFooter alignWithMargins="0"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1"/>
  <sheetViews>
    <sheetView zoomScaleNormal="100" workbookViewId="0">
      <selection activeCell="F28" sqref="F28"/>
    </sheetView>
  </sheetViews>
  <sheetFormatPr defaultRowHeight="14.25"/>
  <cols>
    <col min="1" max="1" width="4.75" style="49" customWidth="1"/>
    <col min="2" max="2" width="6.875" customWidth="1"/>
    <col min="6" max="6" width="31.875" customWidth="1"/>
    <col min="7" max="7" width="14" style="43" customWidth="1"/>
    <col min="8" max="8" width="22.5" customWidth="1"/>
    <col min="9" max="11" width="20.375" customWidth="1"/>
    <col min="12" max="27" width="9" style="49"/>
  </cols>
  <sheetData>
    <row r="1" spans="1:27" s="49" customFormat="1" ht="18">
      <c r="B1" s="144" t="s">
        <v>28</v>
      </c>
      <c r="C1" s="144"/>
      <c r="D1" s="144"/>
      <c r="E1" s="144"/>
      <c r="F1" s="144"/>
      <c r="G1" s="144"/>
      <c r="H1" s="144"/>
      <c r="I1" s="144"/>
      <c r="J1" s="144"/>
    </row>
    <row r="2" spans="1:27" s="49" customFormat="1" ht="18">
      <c r="B2" s="150"/>
      <c r="C2" s="150"/>
      <c r="D2" s="150"/>
      <c r="E2" s="150"/>
      <c r="F2" s="150"/>
      <c r="G2" s="150"/>
      <c r="H2" s="150"/>
      <c r="I2" s="150"/>
      <c r="J2" s="103"/>
      <c r="K2" s="111"/>
    </row>
    <row r="3" spans="1:27" s="49" customFormat="1">
      <c r="B3" s="110" t="s">
        <v>46</v>
      </c>
      <c r="C3" s="110"/>
      <c r="D3" s="110"/>
      <c r="E3" s="110"/>
      <c r="F3" s="110"/>
      <c r="G3" s="110"/>
      <c r="H3" s="110"/>
      <c r="I3" s="110"/>
      <c r="J3" s="110"/>
      <c r="K3" s="110"/>
    </row>
    <row r="4" spans="1:27" s="49" customFormat="1">
      <c r="B4" s="30" t="s">
        <v>71</v>
      </c>
      <c r="C4" s="38"/>
      <c r="D4" s="38"/>
      <c r="E4" s="30"/>
      <c r="F4" s="38"/>
      <c r="G4" s="38"/>
      <c r="H4" s="110"/>
      <c r="I4" s="110"/>
      <c r="J4" s="110"/>
      <c r="K4" s="110"/>
    </row>
    <row r="5" spans="1:27" s="49" customFormat="1">
      <c r="B5" s="30" t="s">
        <v>87</v>
      </c>
      <c r="C5" s="38"/>
      <c r="D5" s="38"/>
      <c r="E5" s="2"/>
      <c r="F5" s="102"/>
      <c r="G5" s="102"/>
      <c r="H5" s="102"/>
      <c r="I5" s="102"/>
      <c r="J5" s="102"/>
      <c r="K5" s="102"/>
    </row>
    <row r="6" spans="1:27" s="49" customFormat="1" ht="18.75" thickBot="1">
      <c r="B6" s="123"/>
      <c r="C6" s="123"/>
      <c r="D6" s="123"/>
      <c r="E6" s="123"/>
      <c r="F6" s="123"/>
      <c r="G6" s="123"/>
      <c r="H6" s="123"/>
      <c r="I6" s="123"/>
      <c r="J6" s="104"/>
      <c r="K6" s="104"/>
    </row>
    <row r="7" spans="1:27" s="47" customFormat="1" ht="33" customHeight="1" thickBot="1">
      <c r="A7" s="50"/>
      <c r="B7" s="134" t="str">
        <f>'[1]PLANILHA RECUP MORADIAS'!A7</f>
        <v>ITEM</v>
      </c>
      <c r="C7" s="128" t="s">
        <v>29</v>
      </c>
      <c r="D7" s="145"/>
      <c r="E7" s="145"/>
      <c r="F7" s="145"/>
      <c r="G7" s="134" t="s">
        <v>30</v>
      </c>
      <c r="H7" s="45" t="s">
        <v>31</v>
      </c>
      <c r="I7" s="46" t="s">
        <v>31</v>
      </c>
      <c r="J7" s="46" t="s">
        <v>31</v>
      </c>
      <c r="K7" s="46" t="s">
        <v>73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1:27" s="47" customFormat="1" ht="12.75">
      <c r="A8" s="50"/>
      <c r="B8" s="147"/>
      <c r="C8" s="146"/>
      <c r="D8" s="146"/>
      <c r="E8" s="146"/>
      <c r="F8" s="146"/>
      <c r="G8" s="147"/>
      <c r="H8" s="134" t="s">
        <v>32</v>
      </c>
      <c r="I8" s="134" t="s">
        <v>35</v>
      </c>
      <c r="J8" s="134" t="s">
        <v>36</v>
      </c>
      <c r="K8" s="134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</row>
    <row r="9" spans="1:27" s="47" customFormat="1" ht="11.25" customHeight="1" thickBot="1">
      <c r="A9" s="50"/>
      <c r="B9" s="135"/>
      <c r="C9" s="146"/>
      <c r="D9" s="146"/>
      <c r="E9" s="146"/>
      <c r="F9" s="146"/>
      <c r="G9" s="135"/>
      <c r="H9" s="135"/>
      <c r="I9" s="135"/>
      <c r="J9" s="135"/>
      <c r="K9" s="135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</row>
    <row r="10" spans="1:27" s="47" customFormat="1" ht="12.75">
      <c r="A10" s="50"/>
      <c r="B10" s="124">
        <v>1</v>
      </c>
      <c r="C10" s="136" t="s">
        <v>14</v>
      </c>
      <c r="D10" s="137"/>
      <c r="E10" s="137"/>
      <c r="F10" s="138"/>
      <c r="G10" s="148">
        <f>'PLANILHA ORÇAMENTÁRIA'!K11</f>
        <v>0</v>
      </c>
      <c r="H10" s="48">
        <f>G10*H11</f>
        <v>0</v>
      </c>
      <c r="I10" s="51">
        <f>G10*I11</f>
        <v>0</v>
      </c>
      <c r="J10" s="51" t="e">
        <f>J11/G10</f>
        <v>#DIV/0!</v>
      </c>
      <c r="K10" s="51">
        <f>H10</f>
        <v>0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s="47" customFormat="1" ht="12.75">
      <c r="A11" s="50"/>
      <c r="B11" s="125"/>
      <c r="C11" s="131"/>
      <c r="D11" s="132"/>
      <c r="E11" s="132"/>
      <c r="F11" s="133"/>
      <c r="G11" s="149"/>
      <c r="H11" s="68">
        <v>1</v>
      </c>
      <c r="I11" s="52">
        <v>0</v>
      </c>
      <c r="J11" s="52">
        <v>0</v>
      </c>
      <c r="K11" s="52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s="47" customFormat="1" ht="12.75">
      <c r="A12" s="50"/>
      <c r="B12" s="126">
        <v>2</v>
      </c>
      <c r="C12" s="131" t="s">
        <v>15</v>
      </c>
      <c r="D12" s="132"/>
      <c r="E12" s="132"/>
      <c r="F12" s="133"/>
      <c r="G12" s="142">
        <f>'PLANILHA ORÇAMENTÁRIA'!K17</f>
        <v>0</v>
      </c>
      <c r="H12" s="70">
        <f>G12*H13</f>
        <v>0</v>
      </c>
      <c r="I12" s="53">
        <f>G12*I13</f>
        <v>0</v>
      </c>
      <c r="J12" s="53">
        <f>G12*J13</f>
        <v>0</v>
      </c>
      <c r="K12" s="53">
        <f>H12+I12+J12</f>
        <v>0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s="47" customFormat="1" ht="12.75">
      <c r="A13" s="50"/>
      <c r="B13" s="125"/>
      <c r="C13" s="131"/>
      <c r="D13" s="132"/>
      <c r="E13" s="132"/>
      <c r="F13" s="133"/>
      <c r="G13" s="142"/>
      <c r="H13" s="68">
        <v>0.4</v>
      </c>
      <c r="I13" s="68">
        <v>0.4</v>
      </c>
      <c r="J13" s="68">
        <v>0.2</v>
      </c>
      <c r="K13" s="68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s="47" customFormat="1" ht="12.75">
      <c r="A14" s="50"/>
      <c r="B14" s="126">
        <v>3</v>
      </c>
      <c r="C14" s="139" t="s">
        <v>49</v>
      </c>
      <c r="D14" s="140"/>
      <c r="E14" s="140"/>
      <c r="F14" s="141"/>
      <c r="G14" s="143">
        <f>'PLANILHA ORÇAMENTÁRIA'!K20</f>
        <v>0</v>
      </c>
      <c r="H14" s="70">
        <f>G14*H15</f>
        <v>0</v>
      </c>
      <c r="I14" s="53">
        <f>G14*I15</f>
        <v>0</v>
      </c>
      <c r="J14" s="53">
        <f>G14*J15</f>
        <v>0</v>
      </c>
      <c r="K14" s="53">
        <f>H14+I14+J14</f>
        <v>0</v>
      </c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 s="47" customFormat="1" ht="12.75">
      <c r="A15" s="50"/>
      <c r="B15" s="125"/>
      <c r="C15" s="139"/>
      <c r="D15" s="140"/>
      <c r="E15" s="140"/>
      <c r="F15" s="141"/>
      <c r="G15" s="143"/>
      <c r="H15" s="68">
        <v>0.4</v>
      </c>
      <c r="I15" s="68">
        <v>0.4</v>
      </c>
      <c r="J15" s="68">
        <v>0.2</v>
      </c>
      <c r="K15" s="68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27" s="47" customFormat="1" ht="12.75">
      <c r="A16" s="50"/>
      <c r="B16" s="126">
        <v>4</v>
      </c>
      <c r="C16" s="131" t="s">
        <v>43</v>
      </c>
      <c r="D16" s="132"/>
      <c r="E16" s="132"/>
      <c r="F16" s="133"/>
      <c r="G16" s="142">
        <f>'PLANILHA ORÇAMENTÁRIA'!K24</f>
        <v>0</v>
      </c>
      <c r="H16" s="70">
        <f>G16*H17</f>
        <v>0</v>
      </c>
      <c r="I16" s="53">
        <f>G16*I17</f>
        <v>0</v>
      </c>
      <c r="J16" s="53">
        <f>G16*J17</f>
        <v>0</v>
      </c>
      <c r="K16" s="53">
        <f>H16+I16+J16</f>
        <v>0</v>
      </c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s="47" customFormat="1" ht="12.75">
      <c r="A17" s="50"/>
      <c r="B17" s="125"/>
      <c r="C17" s="131"/>
      <c r="D17" s="132"/>
      <c r="E17" s="132"/>
      <c r="F17" s="133"/>
      <c r="G17" s="142"/>
      <c r="H17" s="68">
        <v>0.3</v>
      </c>
      <c r="I17" s="68">
        <v>0.35</v>
      </c>
      <c r="J17" s="68">
        <v>0.35</v>
      </c>
      <c r="K17" s="68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s="47" customFormat="1" ht="12.75">
      <c r="A18" s="50"/>
      <c r="B18" s="126">
        <v>5</v>
      </c>
      <c r="C18" s="131" t="s">
        <v>44</v>
      </c>
      <c r="D18" s="132"/>
      <c r="E18" s="132"/>
      <c r="F18" s="133"/>
      <c r="G18" s="142">
        <f>'PLANILHA ORÇAMENTÁRIA'!K28</f>
        <v>0</v>
      </c>
      <c r="H18" s="71">
        <f>G18*H19</f>
        <v>0</v>
      </c>
      <c r="I18" s="53">
        <f>G18*I19</f>
        <v>0</v>
      </c>
      <c r="J18" s="53">
        <f>G18*J19</f>
        <v>0</v>
      </c>
      <c r="K18" s="53">
        <f>H18+I18+J18</f>
        <v>0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s="47" customFormat="1" ht="13.5" thickBot="1">
      <c r="A19" s="50"/>
      <c r="B19" s="125"/>
      <c r="C19" s="131"/>
      <c r="D19" s="132"/>
      <c r="E19" s="132"/>
      <c r="F19" s="133"/>
      <c r="G19" s="142"/>
      <c r="H19" s="68">
        <v>0.3</v>
      </c>
      <c r="I19" s="68">
        <v>0.35</v>
      </c>
      <c r="J19" s="68">
        <v>0.35</v>
      </c>
      <c r="K19" s="68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s="47" customFormat="1" ht="12.75">
      <c r="A20" s="50"/>
      <c r="B20" s="127" t="s">
        <v>33</v>
      </c>
      <c r="C20" s="128"/>
      <c r="D20" s="128"/>
      <c r="E20" s="128"/>
      <c r="F20" s="128"/>
      <c r="G20" s="121">
        <f>'PLANILHA ORÇAMENTÁRIA'!K31</f>
        <v>0</v>
      </c>
      <c r="H20" s="72">
        <f>H10+H12+H14+H16+H18</f>
        <v>0</v>
      </c>
      <c r="I20" s="69">
        <f>I10+I12+I14+I16+I18</f>
        <v>0</v>
      </c>
      <c r="J20" s="69" t="e">
        <f>J10+J12+J14+J16+J18</f>
        <v>#DIV/0!</v>
      </c>
      <c r="K20" s="69">
        <f t="shared" ref="K20" si="0">K10+K12+K14+K16+K18</f>
        <v>0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 s="47" customFormat="1" ht="13.5" thickBot="1">
      <c r="A21" s="50"/>
      <c r="B21" s="129"/>
      <c r="C21" s="130"/>
      <c r="D21" s="130"/>
      <c r="E21" s="130"/>
      <c r="F21" s="130"/>
      <c r="G21" s="122"/>
      <c r="H21" s="73" t="e">
        <f>H20/G20</f>
        <v>#DIV/0!</v>
      </c>
      <c r="I21" s="54" t="e">
        <f>I20/G20</f>
        <v>#DIV/0!</v>
      </c>
      <c r="J21" s="54" t="e">
        <f>J20/G20</f>
        <v>#DIV/0!</v>
      </c>
      <c r="K21" s="54" t="e">
        <f>H21+I21+J21</f>
        <v>#DIV/0!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s="49" customFormat="1" ht="15">
      <c r="B22" s="55"/>
      <c r="C22" s="56"/>
      <c r="D22" s="56"/>
      <c r="E22" s="56"/>
      <c r="F22" s="56"/>
      <c r="G22" s="57"/>
      <c r="H22" s="58"/>
      <c r="I22" s="58"/>
      <c r="J22" s="58"/>
      <c r="K22" s="58"/>
    </row>
    <row r="23" spans="1:27" s="49" customFormat="1" ht="15">
      <c r="B23" s="55"/>
      <c r="C23" s="56"/>
      <c r="D23" s="56"/>
      <c r="E23" s="56"/>
      <c r="F23" s="56"/>
      <c r="G23" s="57"/>
      <c r="H23" s="59"/>
      <c r="I23" s="59"/>
      <c r="J23" s="59"/>
      <c r="K23" s="59"/>
    </row>
    <row r="24" spans="1:27" s="49" customFormat="1" ht="27.75" customHeight="1">
      <c r="B24" s="60"/>
      <c r="C24" s="56"/>
      <c r="D24" s="56"/>
      <c r="E24" s="56"/>
      <c r="F24" s="56"/>
      <c r="G24" s="57"/>
      <c r="H24" s="61"/>
      <c r="I24" s="61"/>
      <c r="J24" s="61"/>
      <c r="K24" s="61"/>
    </row>
    <row r="25" spans="1:27" s="49" customFormat="1" ht="15.75">
      <c r="B25" s="60"/>
      <c r="C25" s="62"/>
      <c r="D25" s="56"/>
      <c r="E25" s="63"/>
      <c r="F25" s="56"/>
      <c r="G25" s="57"/>
      <c r="H25" s="64"/>
      <c r="I25" s="64"/>
      <c r="J25" s="64"/>
      <c r="K25" s="64"/>
    </row>
    <row r="26" spans="1:27" s="49" customFormat="1" ht="31.7" customHeight="1">
      <c r="B26" s="60"/>
      <c r="C26" s="65"/>
      <c r="D26" s="56"/>
      <c r="E26" s="56"/>
      <c r="F26" s="56"/>
      <c r="G26" s="57"/>
      <c r="H26" s="66"/>
      <c r="I26" s="66"/>
      <c r="J26" s="66"/>
      <c r="K26" s="66"/>
    </row>
    <row r="27" spans="1:27" s="49" customFormat="1" ht="26.45" customHeight="1">
      <c r="G27" s="67"/>
    </row>
    <row r="28" spans="1:27" s="49" customFormat="1">
      <c r="G28" s="67"/>
    </row>
    <row r="29" spans="1:27" s="49" customFormat="1">
      <c r="G29" s="67"/>
    </row>
    <row r="30" spans="1:27" s="49" customFormat="1">
      <c r="G30" s="67"/>
    </row>
    <row r="31" spans="1:27" s="49" customFormat="1">
      <c r="G31" s="67"/>
    </row>
    <row r="32" spans="1:27" s="49" customFormat="1">
      <c r="G32" s="67"/>
    </row>
    <row r="33" spans="7:7" s="49" customFormat="1">
      <c r="G33" s="67"/>
    </row>
    <row r="34" spans="7:7" s="49" customFormat="1">
      <c r="G34" s="67"/>
    </row>
    <row r="35" spans="7:7" s="49" customFormat="1">
      <c r="G35" s="67"/>
    </row>
    <row r="36" spans="7:7" s="49" customFormat="1">
      <c r="G36" s="67"/>
    </row>
    <row r="37" spans="7:7" s="49" customFormat="1">
      <c r="G37" s="67"/>
    </row>
    <row r="38" spans="7:7" s="49" customFormat="1">
      <c r="G38" s="67"/>
    </row>
    <row r="39" spans="7:7" s="49" customFormat="1">
      <c r="G39" s="67"/>
    </row>
    <row r="40" spans="7:7" s="49" customFormat="1">
      <c r="G40" s="67"/>
    </row>
    <row r="41" spans="7:7" s="49" customFormat="1">
      <c r="G41" s="67"/>
    </row>
    <row r="42" spans="7:7" s="49" customFormat="1">
      <c r="G42" s="67"/>
    </row>
    <row r="43" spans="7:7" s="49" customFormat="1">
      <c r="G43" s="67"/>
    </row>
    <row r="44" spans="7:7" s="49" customFormat="1">
      <c r="G44" s="67"/>
    </row>
    <row r="45" spans="7:7" s="49" customFormat="1">
      <c r="G45" s="67"/>
    </row>
    <row r="46" spans="7:7" s="49" customFormat="1">
      <c r="G46" s="67"/>
    </row>
    <row r="47" spans="7:7" s="49" customFormat="1">
      <c r="G47" s="67"/>
    </row>
    <row r="48" spans="7:7" s="49" customFormat="1">
      <c r="G48" s="67"/>
    </row>
    <row r="49" spans="7:7" s="49" customFormat="1">
      <c r="G49" s="67"/>
    </row>
    <row r="50" spans="7:7" s="49" customFormat="1">
      <c r="G50" s="67"/>
    </row>
    <row r="51" spans="7:7" s="49" customFormat="1">
      <c r="G51" s="67"/>
    </row>
    <row r="52" spans="7:7" s="49" customFormat="1">
      <c r="G52" s="67"/>
    </row>
    <row r="53" spans="7:7" s="49" customFormat="1">
      <c r="G53" s="67"/>
    </row>
    <row r="54" spans="7:7" s="49" customFormat="1">
      <c r="G54" s="67"/>
    </row>
    <row r="55" spans="7:7" s="49" customFormat="1">
      <c r="G55" s="67"/>
    </row>
    <row r="56" spans="7:7" s="49" customFormat="1">
      <c r="G56" s="67"/>
    </row>
    <row r="57" spans="7:7" s="49" customFormat="1">
      <c r="G57" s="67"/>
    </row>
    <row r="58" spans="7:7" s="49" customFormat="1">
      <c r="G58" s="67"/>
    </row>
    <row r="59" spans="7:7" s="49" customFormat="1">
      <c r="G59" s="67"/>
    </row>
    <row r="60" spans="7:7" s="49" customFormat="1">
      <c r="G60" s="67"/>
    </row>
    <row r="61" spans="7:7" s="49" customFormat="1">
      <c r="G61" s="67"/>
    </row>
    <row r="62" spans="7:7" s="49" customFormat="1">
      <c r="G62" s="67"/>
    </row>
    <row r="63" spans="7:7" s="49" customFormat="1">
      <c r="G63" s="67"/>
    </row>
    <row r="64" spans="7:7" s="49" customFormat="1">
      <c r="G64" s="67"/>
    </row>
    <row r="65" spans="7:7" s="49" customFormat="1">
      <c r="G65" s="67"/>
    </row>
    <row r="66" spans="7:7" s="49" customFormat="1">
      <c r="G66" s="67"/>
    </row>
    <row r="67" spans="7:7" s="49" customFormat="1">
      <c r="G67" s="67"/>
    </row>
    <row r="68" spans="7:7" s="49" customFormat="1">
      <c r="G68" s="67"/>
    </row>
    <row r="69" spans="7:7" s="49" customFormat="1">
      <c r="G69" s="67"/>
    </row>
    <row r="70" spans="7:7" s="49" customFormat="1">
      <c r="G70" s="67"/>
    </row>
    <row r="71" spans="7:7" s="49" customFormat="1">
      <c r="G71" s="67"/>
    </row>
    <row r="72" spans="7:7" s="49" customFormat="1">
      <c r="G72" s="67"/>
    </row>
    <row r="73" spans="7:7" s="49" customFormat="1">
      <c r="G73" s="67"/>
    </row>
    <row r="74" spans="7:7" s="49" customFormat="1">
      <c r="G74" s="67"/>
    </row>
    <row r="75" spans="7:7" s="49" customFormat="1">
      <c r="G75" s="67"/>
    </row>
    <row r="76" spans="7:7" s="49" customFormat="1">
      <c r="G76" s="67"/>
    </row>
    <row r="77" spans="7:7" s="49" customFormat="1">
      <c r="G77" s="67"/>
    </row>
    <row r="78" spans="7:7" s="49" customFormat="1">
      <c r="G78" s="67"/>
    </row>
    <row r="79" spans="7:7" s="49" customFormat="1">
      <c r="G79" s="67"/>
    </row>
    <row r="80" spans="7:7" s="49" customFormat="1">
      <c r="G80" s="67"/>
    </row>
    <row r="81" spans="7:7" s="49" customFormat="1">
      <c r="G81" s="67"/>
    </row>
  </sheetData>
  <mergeCells count="27">
    <mergeCell ref="K8:K9"/>
    <mergeCell ref="G14:G15"/>
    <mergeCell ref="G16:G17"/>
    <mergeCell ref="G18:G19"/>
    <mergeCell ref="B1:J1"/>
    <mergeCell ref="C7:F9"/>
    <mergeCell ref="G7:G9"/>
    <mergeCell ref="J8:J9"/>
    <mergeCell ref="G10:G11"/>
    <mergeCell ref="B2:I2"/>
    <mergeCell ref="B7:B9"/>
    <mergeCell ref="G20:G21"/>
    <mergeCell ref="B6:I6"/>
    <mergeCell ref="B10:B11"/>
    <mergeCell ref="B12:B13"/>
    <mergeCell ref="B14:B15"/>
    <mergeCell ref="B16:B17"/>
    <mergeCell ref="B18:B19"/>
    <mergeCell ref="B20:F21"/>
    <mergeCell ref="C16:F17"/>
    <mergeCell ref="C18:F19"/>
    <mergeCell ref="I8:I9"/>
    <mergeCell ref="H8:H9"/>
    <mergeCell ref="C10:F11"/>
    <mergeCell ref="C12:F13"/>
    <mergeCell ref="C14:F15"/>
    <mergeCell ref="G12:G13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ignoredErrors>
    <ignoredError sqref="G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7</vt:i4>
      </vt:variant>
    </vt:vector>
  </HeadingPairs>
  <TitlesOfParts>
    <vt:vector size="11" baseType="lpstr">
      <vt:lpstr>PLANILHA ORÇAMENTÁRIA</vt:lpstr>
      <vt:lpstr>Memória de Cálculo</vt:lpstr>
      <vt:lpstr>Memorial Descritivo</vt:lpstr>
      <vt:lpstr>Cronograma</vt:lpstr>
      <vt:lpstr>Cronograma!Area_de_impressao</vt:lpstr>
      <vt:lpstr>'Memória de Cálculo'!Area_de_impressao</vt:lpstr>
      <vt:lpstr>'Memorial Descritivo'!Area_de_impressao</vt:lpstr>
      <vt:lpstr>'PLANILHA ORÇAMENTÁRIA'!Area_de_impressao</vt:lpstr>
      <vt:lpstr>'Memória de Cálculo'!Titulos_de_impressao</vt:lpstr>
      <vt:lpstr>'Memorial Descritivo'!Titulos_de_impressao</vt:lpstr>
      <vt:lpstr>'PLANILHA ORÇAMENTÁRIA'!Titulos_de_impressao</vt:lpstr>
    </vt:vector>
  </TitlesOfParts>
  <Company>Fnde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B&amp;M - Licitação</cp:lastModifiedBy>
  <cp:lastPrinted>2023-06-20T17:09:24Z</cp:lastPrinted>
  <dcterms:created xsi:type="dcterms:W3CDTF">2012-10-15T18:57:41Z</dcterms:created>
  <dcterms:modified xsi:type="dcterms:W3CDTF">2023-12-08T13:17:32Z</dcterms:modified>
</cp:coreProperties>
</file>