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D:\Prefeitura\Planilha\2023-01 - Pavimentação Intertravada\"/>
    </mc:Choice>
  </mc:AlternateContent>
  <xr:revisionPtr revIDLastSave="0" documentId="13_ncr:1_{2BABE4E9-1D5F-4E56-937B-A11AD309C203}" xr6:coauthVersionLast="47" xr6:coauthVersionMax="47" xr10:uidLastSave="{00000000-0000-0000-0000-000000000000}"/>
  <bookViews>
    <workbookView xWindow="-110" yWindow="-110" windowWidth="25820" windowHeight="13900" tabRatio="991" xr2:uid="{C7A6CAF9-6C0F-4640-9E9B-4E3DE4167C27}"/>
  </bookViews>
  <sheets>
    <sheet name="Planilha" sheetId="1" r:id="rId1"/>
    <sheet name="Cronograma" sheetId="12" r:id="rId2"/>
    <sheet name="BDI" sheetId="10" r:id="rId3"/>
  </sheets>
  <definedNames>
    <definedName name="_xlnm.Print_Area" localSheetId="1">Cronograma!$A$1:$U$44</definedName>
    <definedName name="_xlnm.Print_Area" localSheetId="0">Planilha!$A$1:$U$18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T15" i="1" s="1"/>
  <c r="T14" i="1" s="1"/>
  <c r="T17" i="1" s="1"/>
  <c r="D10" i="12"/>
  <c r="D9" i="12"/>
  <c r="P14" i="1" l="1"/>
  <c r="P17" i="1" s="1"/>
  <c r="D10" i="10" l="1"/>
  <c r="D9" i="10"/>
  <c r="R17" i="1" l="1"/>
  <c r="D8" i="1" l="1"/>
  <c r="D8" i="10" s="1"/>
  <c r="P15" i="12"/>
  <c r="P39" i="12"/>
  <c r="M39" i="12"/>
  <c r="J39" i="12"/>
  <c r="M31" i="12"/>
  <c r="M15" i="12"/>
  <c r="J23" i="12"/>
  <c r="M16" i="12"/>
  <c r="M23" i="12"/>
  <c r="J15" i="12"/>
  <c r="M40" i="12"/>
  <c r="J40" i="12"/>
  <c r="J41" i="12" s="1"/>
  <c r="P40" i="12"/>
  <c r="P32" i="12"/>
  <c r="M32" i="12"/>
  <c r="J32" i="12"/>
  <c r="P31" i="12"/>
  <c r="J31" i="12"/>
  <c r="P23" i="12"/>
  <c r="P16" i="12"/>
  <c r="J24" i="12"/>
  <c r="P24" i="12"/>
  <c r="M24" i="12"/>
  <c r="J16" i="12"/>
  <c r="D8" i="12"/>
  <c r="J33" i="12" l="1"/>
  <c r="P41" i="12"/>
  <c r="S40" i="12"/>
  <c r="S39" i="12" s="1"/>
  <c r="S16" i="12"/>
  <c r="S15" i="12" s="1"/>
  <c r="J17" i="12"/>
  <c r="J18" i="12"/>
  <c r="M18" i="12" s="1"/>
  <c r="P18" i="12" s="1"/>
  <c r="J26" i="12" s="1"/>
  <c r="M26" i="12" s="1"/>
  <c r="P26" i="12" s="1"/>
  <c r="J34" i="12" s="1"/>
  <c r="M34" i="12" s="1"/>
  <c r="P34" i="12" s="1"/>
  <c r="J42" i="12" s="1"/>
  <c r="M42" i="12" s="1"/>
  <c r="P42" i="12" s="1"/>
  <c r="S24" i="12"/>
  <c r="S23" i="12" s="1"/>
  <c r="P33" i="12"/>
  <c r="P25" i="12"/>
  <c r="M33" i="12"/>
  <c r="M41" i="12"/>
  <c r="S32" i="12"/>
  <c r="S31" i="12" s="1"/>
  <c r="J25" i="12"/>
  <c r="M17" i="12"/>
  <c r="M25" i="12"/>
  <c r="P17" i="12"/>
  <c r="S17" i="12" l="1"/>
  <c r="S25" i="12" s="1"/>
  <c r="S33" i="12" s="1"/>
  <c r="S41" i="12" s="1"/>
</calcChain>
</file>

<file path=xl/sharedStrings.xml><?xml version="1.0" encoding="utf-8"?>
<sst xmlns="http://schemas.openxmlformats.org/spreadsheetml/2006/main" count="145" uniqueCount="83">
  <si>
    <t>1.1</t>
  </si>
  <si>
    <t>PLANILHA DESONERADA</t>
  </si>
  <si>
    <t>ITEM</t>
  </si>
  <si>
    <t>COMPOSIÇÃO</t>
  </si>
  <si>
    <t>ESPECIFICAÇÃO DOS SERVIÇOS</t>
  </si>
  <si>
    <t>UNID.</t>
  </si>
  <si>
    <t>QUANT.</t>
  </si>
  <si>
    <t>VALOR UNITÁRIO (R$)</t>
  </si>
  <si>
    <t>TOTAL SEM BDI (R$)</t>
  </si>
  <si>
    <t>TOTAL COM BDI (R$)</t>
  </si>
  <si>
    <t>1.0</t>
  </si>
  <si>
    <t>%</t>
  </si>
  <si>
    <t>Total</t>
  </si>
  <si>
    <t>Valor Total</t>
  </si>
  <si>
    <t>QUADRO ANALÍTICO DOS PERCENTUAIS DE BDI</t>
  </si>
  <si>
    <t>Fórmula do BDI:</t>
  </si>
  <si>
    <t>BDI =</t>
  </si>
  <si>
    <t>(1 - I)</t>
  </si>
  <si>
    <t xml:space="preserve">I - </t>
  </si>
  <si>
    <t>Cálculo do BDI por tipo de obra:</t>
  </si>
  <si>
    <t>Parcelas do BDI</t>
  </si>
  <si>
    <t>Lucro</t>
  </si>
  <si>
    <t>Percentuais do BDI</t>
  </si>
  <si>
    <t>Total Acumulado</t>
  </si>
  <si>
    <t>% Acumulada</t>
  </si>
  <si>
    <t>Mesês</t>
  </si>
  <si>
    <t>08.020.0010-A</t>
  </si>
  <si>
    <t>M2</t>
  </si>
  <si>
    <t>I</t>
  </si>
  <si>
    <t>BDI</t>
  </si>
  <si>
    <t>-</t>
  </si>
  <si>
    <t>FONTE</t>
  </si>
  <si>
    <t>EMOP</t>
  </si>
  <si>
    <t xml:space="preserve"> (1 + X) (1 + Y) (1 + Z)</t>
  </si>
  <si>
    <t xml:space="preserve">X - </t>
  </si>
  <si>
    <t xml:space="preserve">Y - </t>
  </si>
  <si>
    <t xml:space="preserve">Z - </t>
  </si>
  <si>
    <t>é a Taxa somatória das DESPESAS INDIRETAS, exceto tributos e despesas financeiras;</t>
  </si>
  <si>
    <t>é a Taxa representativa das DESPESAS FINANCEIRAS;</t>
  </si>
  <si>
    <t>é a Taxa representativa do LUCRO;</t>
  </si>
  <si>
    <t>é a Taxa representativa dos IMPOSTOS.</t>
  </si>
  <si>
    <t>X.1 - Administração Central</t>
  </si>
  <si>
    <t>X.2 - Seguro e Garantia</t>
  </si>
  <si>
    <t>X.3 - Seguro contra Riscos</t>
  </si>
  <si>
    <t>TOTAL (X)</t>
  </si>
  <si>
    <t>Y.1 - Despesas Financeiras</t>
  </si>
  <si>
    <t>TOTAL (Y)</t>
  </si>
  <si>
    <t>Z.1 - Lucro Presumido</t>
  </si>
  <si>
    <t>TOTAL (Z)</t>
  </si>
  <si>
    <t>TOTAL (I)</t>
  </si>
  <si>
    <t>I.1 - I S S ( Imposto sobre Serviços ) - Municipal</t>
  </si>
  <si>
    <t>I.2 - COFINS ( Contribuição para o Financiamento da Seguridade Social) - Federal</t>
  </si>
  <si>
    <t>I.3 - P I S ( Programa de Integração Social ) - Federal</t>
  </si>
  <si>
    <t>I.4 - CPRB</t>
  </si>
  <si>
    <t>X</t>
  </si>
  <si>
    <t>Y</t>
  </si>
  <si>
    <t>Z</t>
  </si>
  <si>
    <t>Despesas Indiretas</t>
  </si>
  <si>
    <t>Dispesa Financeira</t>
  </si>
  <si>
    <t>Impostos</t>
  </si>
  <si>
    <t>PLANILHA DESONERADA - CRONOGRAMA</t>
  </si>
  <si>
    <t xml:space="preserve">Custo direto abaixo de R$ 1.500.000,00 </t>
  </si>
  <si>
    <t>PLANILHA DESONERADA SINTÉTICO</t>
  </si>
  <si>
    <t>Y - Taxa representativa das DESPESAS FINANCEIRAS (%)</t>
  </si>
  <si>
    <t>X - Taxa representativa das DESPESAS INDIRETAS, exceto tributos e despesas financeiras (%)</t>
  </si>
  <si>
    <t>Z - Taxa representativa do LUCRO (%)</t>
  </si>
  <si>
    <t>I - Taxa representativa da incidência dos IMPOSTOS (sobre o FATURAMENTO da empresa) (%)</t>
  </si>
  <si>
    <t>CONSTRUÇÃO DE RODOVIAS E FERROVIAS</t>
  </si>
  <si>
    <t>PISO INTERTRAVADO</t>
  </si>
  <si>
    <t>PAVIMENTACAO INTERTRAVADA DE LAJOTAS DE CONCRETO,PRE-FABRICADAS,COR NATURAL,COM ESPESSURA DE 8CM,RESISTENCIA A COMPRESSAO DE 35MPA,CONFORME ABNT NBR 15953,EXCLUSIVE O PREPARO DO SUBLEITO E BASE</t>
  </si>
  <si>
    <t>Nome do Projeto: Exec. de As.. com Forn. de Piso Intert. em Bl. de C.</t>
  </si>
  <si>
    <t>BDI: 26,68%</t>
  </si>
  <si>
    <t>Endereço: Secretaria de Obra/Educação</t>
  </si>
  <si>
    <t>BDI DIF: -%</t>
  </si>
  <si>
    <t>Município: Santo Ant. de Pádua</t>
  </si>
  <si>
    <t>Mês Base: Março/2024</t>
  </si>
  <si>
    <t>Enc. Soc.: Desonerado</t>
  </si>
  <si>
    <t>Desconto:</t>
  </si>
  <si>
    <t>Empresa:</t>
  </si>
  <si>
    <t>NOME DA EMPRESA</t>
  </si>
  <si>
    <t>CNPJ:</t>
  </si>
  <si>
    <t>NÚMERO DO CNPJ</t>
  </si>
  <si>
    <t>VALOR UNITÁRIO (R$) MÁXIMO PARA PREENCHER NA COLUNA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</si>
</sst>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  <numFmt numFmtId="166" formatCode="_(* #,##0.00_);_(* \(#,##0.00\);_(* \-??_);_(@_)"/>
    <numFmt numFmtId="167" formatCode="0.000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theme="1"/>
      <name val="Courier New"/>
      <family val="3"/>
    </font>
    <font>
      <sz val="10"/>
      <name val="Arial"/>
      <family val="2"/>
    </font>
    <font>
      <b/>
      <sz val="16"/>
      <color indexed="8"/>
      <name val="Arial"/>
      <family val="2"/>
    </font>
    <font>
      <sz val="11"/>
      <color rgb="FF9C6500"/>
      <name val="Calibri"/>
      <family val="2"/>
      <scheme val="minor"/>
    </font>
    <font>
      <sz val="11"/>
      <color theme="1"/>
      <name val="Courier New"/>
      <family val="3"/>
    </font>
    <font>
      <b/>
      <sz val="12"/>
      <name val="Courier New"/>
      <family val="3"/>
    </font>
    <font>
      <sz val="12"/>
      <name val="Courier New"/>
      <family val="3"/>
    </font>
    <font>
      <b/>
      <sz val="12"/>
      <color theme="1"/>
      <name val="Courier New"/>
      <family val="3"/>
    </font>
    <font>
      <b/>
      <sz val="23"/>
      <name val="Courier New"/>
      <family val="3"/>
    </font>
    <font>
      <b/>
      <sz val="11"/>
      <name val="Courier New"/>
      <family val="3"/>
    </font>
    <font>
      <sz val="11"/>
      <name val="Courier New"/>
      <family val="3"/>
    </font>
    <font>
      <sz val="8"/>
      <name val="Calibri"/>
      <family val="2"/>
      <scheme val="minor"/>
    </font>
    <font>
      <b/>
      <sz val="11"/>
      <color theme="1"/>
      <name val="Courier New"/>
      <family val="3"/>
    </font>
    <font>
      <b/>
      <u/>
      <sz val="11"/>
      <color theme="1"/>
      <name val="Courier New"/>
      <family val="3"/>
    </font>
    <font>
      <sz val="10"/>
      <name val="Courier New"/>
      <family val="3"/>
    </font>
    <font>
      <b/>
      <sz val="14"/>
      <name val="Courier New"/>
      <family val="3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5" fillId="4" borderId="0"/>
    <xf numFmtId="0" fontId="6" fillId="2" borderId="0" applyNumberFormat="0" applyBorder="0" applyAlignment="0" applyProtection="0"/>
    <xf numFmtId="166" fontId="4" fillId="0" borderId="0" applyFill="0" applyAlignment="0" applyProtection="0"/>
    <xf numFmtId="44" fontId="4" fillId="0" borderId="0" applyFont="0" applyFill="0" applyBorder="0" applyAlignment="0" applyProtection="0"/>
    <xf numFmtId="9" fontId="4" fillId="0" borderId="0" applyFill="0" applyBorder="0" applyAlignment="0" applyProtection="0"/>
    <xf numFmtId="0" fontId="4" fillId="0" borderId="0"/>
    <xf numFmtId="166" fontId="4" fillId="0" borderId="0" applyFill="0" applyAlignment="0" applyProtection="0"/>
    <xf numFmtId="0" fontId="4" fillId="0" borderId="0"/>
    <xf numFmtId="166" fontId="4" fillId="0" borderId="0" applyFill="0" applyAlignment="0" applyProtection="0"/>
    <xf numFmtId="0" fontId="19" fillId="0" borderId="0" applyNumberFormat="0" applyFill="0" applyBorder="0" applyAlignment="0" applyProtection="0"/>
    <xf numFmtId="0" fontId="20" fillId="0" borderId="50" applyNumberFormat="0" applyFill="0" applyAlignment="0" applyProtection="0"/>
    <xf numFmtId="0" fontId="21" fillId="0" borderId="51" applyNumberFormat="0" applyFill="0" applyAlignment="0" applyProtection="0"/>
    <xf numFmtId="0" fontId="22" fillId="0" borderId="52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53" applyNumberFormat="0" applyAlignment="0" applyProtection="0"/>
    <xf numFmtId="0" fontId="26" fillId="9" borderId="54" applyNumberFormat="0" applyAlignment="0" applyProtection="0"/>
    <xf numFmtId="0" fontId="27" fillId="9" borderId="53" applyNumberFormat="0" applyAlignment="0" applyProtection="0"/>
    <xf numFmtId="0" fontId="28" fillId="0" borderId="55" applyNumberFormat="0" applyFill="0" applyAlignment="0" applyProtection="0"/>
    <xf numFmtId="0" fontId="29" fillId="10" borderId="56" applyNumberFormat="0" applyAlignment="0" applyProtection="0"/>
    <xf numFmtId="0" fontId="30" fillId="0" borderId="0" applyNumberFormat="0" applyFill="0" applyBorder="0" applyAlignment="0" applyProtection="0"/>
    <xf numFmtId="0" fontId="1" fillId="11" borderId="57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58" applyNumberFormat="0" applyFill="0" applyAlignment="0" applyProtection="0"/>
    <xf numFmtId="0" fontId="3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217">
    <xf numFmtId="0" fontId="0" fillId="0" borderId="0" xfId="0"/>
    <xf numFmtId="0" fontId="3" fillId="0" borderId="0" xfId="0" applyFont="1"/>
    <xf numFmtId="0" fontId="3" fillId="0" borderId="10" xfId="0" applyFont="1" applyBorder="1"/>
    <xf numFmtId="0" fontId="3" fillId="0" borderId="11" xfId="0" applyFont="1" applyBorder="1"/>
    <xf numFmtId="49" fontId="8" fillId="0" borderId="32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/>
    </xf>
    <xf numFmtId="0" fontId="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16" fillId="0" borderId="11" xfId="0" applyFont="1" applyBorder="1"/>
    <xf numFmtId="0" fontId="7" fillId="0" borderId="11" xfId="0" applyFont="1" applyBorder="1"/>
    <xf numFmtId="0" fontId="8" fillId="0" borderId="3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6" fillId="0" borderId="10" xfId="0" applyFont="1" applyBorder="1" applyAlignment="1">
      <alignment horizontal="center"/>
    </xf>
    <xf numFmtId="49" fontId="8" fillId="3" borderId="19" xfId="0" applyNumberFormat="1" applyFont="1" applyFill="1" applyBorder="1" applyAlignment="1">
      <alignment horizontal="center" vertical="center"/>
    </xf>
    <xf numFmtId="44" fontId="0" fillId="0" borderId="0" xfId="2" applyFont="1"/>
    <xf numFmtId="0" fontId="0" fillId="5" borderId="0" xfId="0" applyFill="1"/>
    <xf numFmtId="10" fontId="0" fillId="5" borderId="0" xfId="3" applyNumberFormat="1" applyFont="1" applyFill="1"/>
    <xf numFmtId="165" fontId="0" fillId="5" borderId="0" xfId="2" applyNumberFormat="1" applyFont="1" applyFill="1"/>
    <xf numFmtId="2" fontId="7" fillId="0" borderId="0" xfId="0" applyNumberFormat="1" applyFont="1"/>
    <xf numFmtId="0" fontId="9" fillId="0" borderId="28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49" fontId="13" fillId="0" borderId="38" xfId="0" applyNumberFormat="1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1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7" fillId="0" borderId="0" xfId="0" applyNumberFormat="1" applyFont="1"/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36" borderId="0" xfId="5" applyFont="1" applyFill="1" applyAlignment="1">
      <alignment horizontal="left"/>
    </xf>
    <xf numFmtId="10" fontId="9" fillId="36" borderId="0" xfId="3" applyNumberFormat="1" applyFont="1" applyFill="1" applyAlignment="1" applyProtection="1">
      <alignment horizontal="left"/>
    </xf>
    <xf numFmtId="0" fontId="9" fillId="36" borderId="0" xfId="5" applyFont="1" applyFill="1" applyAlignment="1" applyProtection="1">
      <alignment horizontal="left"/>
      <protection locked="0"/>
    </xf>
    <xf numFmtId="0" fontId="9" fillId="36" borderId="0" xfId="0" applyFont="1" applyFill="1" applyAlignment="1">
      <alignment horizontal="left" vertical="center"/>
    </xf>
    <xf numFmtId="0" fontId="9" fillId="36" borderId="0" xfId="0" applyFont="1" applyFill="1" applyAlignment="1" applyProtection="1">
      <alignment horizontal="left" vertical="center"/>
      <protection locked="0"/>
    </xf>
    <xf numFmtId="165" fontId="13" fillId="0" borderId="2" xfId="2" applyNumberFormat="1" applyFont="1" applyFill="1" applyBorder="1" applyAlignment="1">
      <alignment horizontal="center" vertical="center"/>
    </xf>
    <xf numFmtId="165" fontId="13" fillId="0" borderId="40" xfId="2" applyNumberFormat="1" applyFont="1" applyFill="1" applyBorder="1" applyAlignment="1">
      <alignment horizontal="center" vertical="center"/>
    </xf>
    <xf numFmtId="43" fontId="8" fillId="0" borderId="36" xfId="1" applyFont="1" applyFill="1" applyBorder="1" applyAlignment="1">
      <alignment horizontal="center" vertical="center" wrapText="1"/>
    </xf>
    <xf numFmtId="43" fontId="8" fillId="0" borderId="35" xfId="1" applyFont="1" applyFill="1" applyBorder="1" applyAlignment="1">
      <alignment horizontal="center" vertical="center" wrapText="1"/>
    </xf>
    <xf numFmtId="165" fontId="12" fillId="3" borderId="1" xfId="2" applyNumberFormat="1" applyFont="1" applyFill="1" applyBorder="1" applyAlignment="1">
      <alignment horizontal="center" vertical="center"/>
    </xf>
    <xf numFmtId="44" fontId="12" fillId="3" borderId="20" xfId="2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4" fontId="8" fillId="0" borderId="24" xfId="2" applyFont="1" applyFill="1" applyBorder="1" applyAlignment="1">
      <alignment horizontal="center" vertical="center" wrapText="1"/>
    </xf>
    <xf numFmtId="44" fontId="8" fillId="0" borderId="39" xfId="2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44" fontId="8" fillId="0" borderId="36" xfId="2" applyFont="1" applyFill="1" applyBorder="1" applyAlignment="1">
      <alignment horizontal="center" vertical="center" wrapText="1"/>
    </xf>
    <xf numFmtId="44" fontId="8" fillId="0" borderId="35" xfId="2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2" fontId="13" fillId="0" borderId="2" xfId="1" applyNumberFormat="1" applyFont="1" applyFill="1" applyBorder="1" applyAlignment="1">
      <alignment horizontal="center" vertical="center" wrapText="1"/>
    </xf>
    <xf numFmtId="2" fontId="13" fillId="0" borderId="3" xfId="1" applyNumberFormat="1" applyFont="1" applyFill="1" applyBorder="1" applyAlignment="1">
      <alignment horizontal="center" vertical="center" wrapText="1"/>
    </xf>
    <xf numFmtId="49" fontId="13" fillId="0" borderId="21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44" fontId="12" fillId="3" borderId="1" xfId="2" applyFont="1" applyFill="1" applyBorder="1" applyAlignment="1">
      <alignment horizontal="center" vertical="center"/>
    </xf>
    <xf numFmtId="44" fontId="8" fillId="3" borderId="1" xfId="2" applyFont="1" applyFill="1" applyBorder="1" applyAlignment="1">
      <alignment horizontal="center" vertical="center"/>
    </xf>
    <xf numFmtId="165" fontId="13" fillId="36" borderId="2" xfId="2" applyNumberFormat="1" applyFont="1" applyFill="1" applyBorder="1" applyAlignment="1" applyProtection="1">
      <alignment horizontal="center" vertical="center"/>
      <protection locked="0"/>
    </xf>
    <xf numFmtId="165" fontId="13" fillId="36" borderId="3" xfId="2" applyNumberFormat="1" applyFont="1" applyFill="1" applyBorder="1" applyAlignment="1" applyProtection="1">
      <alignment horizontal="center" vertical="center"/>
      <protection locked="0"/>
    </xf>
    <xf numFmtId="165" fontId="13" fillId="0" borderId="1" xfId="2" applyNumberFormat="1" applyFont="1" applyFill="1" applyBorder="1" applyAlignment="1">
      <alignment horizontal="center" vertical="center"/>
    </xf>
    <xf numFmtId="10" fontId="13" fillId="0" borderId="1" xfId="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8" fillId="0" borderId="27" xfId="0" applyNumberFormat="1" applyFont="1" applyBorder="1" applyAlignment="1">
      <alignment horizontal="right" vertical="center"/>
    </xf>
    <xf numFmtId="165" fontId="12" fillId="0" borderId="37" xfId="2" applyNumberFormat="1" applyFont="1" applyFill="1" applyBorder="1" applyAlignment="1">
      <alignment horizontal="center" vertical="center"/>
    </xf>
    <xf numFmtId="165" fontId="12" fillId="0" borderId="27" xfId="2" applyNumberFormat="1" applyFont="1" applyFill="1" applyBorder="1" applyAlignment="1">
      <alignment horizontal="center" vertical="center"/>
    </xf>
    <xf numFmtId="10" fontId="12" fillId="0" borderId="37" xfId="3" applyNumberFormat="1" applyFont="1" applyFill="1" applyBorder="1" applyAlignment="1">
      <alignment horizontal="center" vertical="center"/>
    </xf>
    <xf numFmtId="10" fontId="12" fillId="0" borderId="27" xfId="3" applyNumberFormat="1" applyFont="1" applyFill="1" applyBorder="1" applyAlignment="1">
      <alignment horizontal="center" vertical="center"/>
    </xf>
    <xf numFmtId="165" fontId="12" fillId="0" borderId="11" xfId="2" applyNumberFormat="1" applyFont="1" applyFill="1" applyBorder="1" applyAlignment="1">
      <alignment horizontal="center" vertical="center"/>
    </xf>
    <xf numFmtId="0" fontId="12" fillId="0" borderId="0" xfId="2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9" fillId="0" borderId="0" xfId="5" applyFont="1" applyAlignment="1">
      <alignment horizontal="left"/>
    </xf>
    <xf numFmtId="0" fontId="9" fillId="0" borderId="0" xfId="2" applyNumberFormat="1" applyFont="1" applyFill="1" applyBorder="1" applyAlignment="1">
      <alignment horizontal="left" vertical="center"/>
    </xf>
    <xf numFmtId="0" fontId="9" fillId="0" borderId="0" xfId="2" applyNumberFormat="1" applyFont="1" applyBorder="1" applyAlignment="1">
      <alignment horizontal="left" vertical="center"/>
    </xf>
    <xf numFmtId="0" fontId="17" fillId="0" borderId="4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49" fontId="8" fillId="0" borderId="59" xfId="0" applyNumberFormat="1" applyFont="1" applyBorder="1" applyAlignment="1">
      <alignment horizontal="center" vertical="center" wrapText="1"/>
    </xf>
    <xf numFmtId="49" fontId="8" fillId="0" borderId="60" xfId="0" applyNumberFormat="1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/>
    </xf>
    <xf numFmtId="165" fontId="13" fillId="0" borderId="30" xfId="2" applyNumberFormat="1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10" fontId="13" fillId="0" borderId="17" xfId="3" applyNumberFormat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5" fontId="13" fillId="0" borderId="1" xfId="2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165" fontId="13" fillId="0" borderId="22" xfId="2" applyNumberFormat="1" applyFont="1" applyFill="1" applyBorder="1" applyAlignment="1">
      <alignment horizontal="center" vertical="center" wrapText="1"/>
    </xf>
    <xf numFmtId="49" fontId="8" fillId="0" borderId="44" xfId="0" applyNumberFormat="1" applyFont="1" applyBorder="1" applyAlignment="1">
      <alignment horizontal="center" vertical="center" wrapText="1"/>
    </xf>
    <xf numFmtId="49" fontId="8" fillId="0" borderId="45" xfId="0" applyNumberFormat="1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167" fontId="13" fillId="0" borderId="30" xfId="3" applyNumberFormat="1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10" fontId="13" fillId="0" borderId="30" xfId="3" applyNumberFormat="1" applyFont="1" applyFill="1" applyBorder="1" applyAlignment="1">
      <alignment horizontal="center" vertical="center" wrapText="1"/>
    </xf>
    <xf numFmtId="10" fontId="13" fillId="0" borderId="41" xfId="3" applyNumberFormat="1" applyFont="1" applyFill="1" applyBorder="1" applyAlignment="1">
      <alignment horizontal="center" vertical="center" wrapText="1"/>
    </xf>
    <xf numFmtId="165" fontId="13" fillId="0" borderId="20" xfId="2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165" fontId="13" fillId="0" borderId="30" xfId="0" applyNumberFormat="1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165" fontId="13" fillId="0" borderId="23" xfId="2" applyNumberFormat="1" applyFont="1" applyFill="1" applyBorder="1" applyAlignment="1">
      <alignment horizontal="center" vertical="center" wrapText="1"/>
    </xf>
    <xf numFmtId="10" fontId="13" fillId="0" borderId="18" xfId="3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/>
    </xf>
    <xf numFmtId="0" fontId="13" fillId="0" borderId="36" xfId="0" applyFont="1" applyBorder="1" applyAlignment="1">
      <alignment horizontal="left" vertical="center"/>
    </xf>
    <xf numFmtId="165" fontId="13" fillId="0" borderId="21" xfId="2" applyNumberFormat="1" applyFont="1" applyFill="1" applyBorder="1" applyAlignment="1">
      <alignment horizontal="center" vertical="center" wrapText="1"/>
    </xf>
    <xf numFmtId="165" fontId="13" fillId="0" borderId="35" xfId="2" applyNumberFormat="1" applyFont="1" applyFill="1" applyBorder="1" applyAlignment="1">
      <alignment horizontal="center" vertical="center" wrapText="1"/>
    </xf>
    <xf numFmtId="165" fontId="13" fillId="0" borderId="36" xfId="2" applyNumberFormat="1" applyFont="1" applyFill="1" applyBorder="1" applyAlignment="1">
      <alignment horizontal="center" vertical="center" wrapText="1"/>
    </xf>
    <xf numFmtId="165" fontId="13" fillId="0" borderId="35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2" fontId="9" fillId="0" borderId="1" xfId="3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3" borderId="3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" xfId="3" applyNumberFormat="1" applyFont="1" applyFill="1" applyBorder="1" applyAlignment="1">
      <alignment horizontal="center" vertical="center"/>
    </xf>
    <xf numFmtId="0" fontId="11" fillId="3" borderId="10" xfId="5" applyFont="1" applyFill="1" applyBorder="1" applyAlignment="1">
      <alignment horizontal="center"/>
    </xf>
    <xf numFmtId="0" fontId="11" fillId="3" borderId="0" xfId="5" applyFont="1" applyFill="1" applyAlignment="1">
      <alignment horizontal="center"/>
    </xf>
    <xf numFmtId="0" fontId="11" fillId="3" borderId="11" xfId="5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10" fillId="3" borderId="38" xfId="0" applyFont="1" applyFill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3" borderId="4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3" borderId="35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left" vertical="center"/>
    </xf>
    <xf numFmtId="0" fontId="10" fillId="3" borderId="36" xfId="0" applyFont="1" applyFill="1" applyBorder="1" applyAlignment="1">
      <alignment horizontal="center"/>
    </xf>
    <xf numFmtId="10" fontId="8" fillId="0" borderId="13" xfId="3" applyNumberFormat="1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56">
    <cellStyle name="20% - Ênfase1" xfId="33" builtinId="30" customBuiltin="1"/>
    <cellStyle name="20% - Ênfase2" xfId="37" builtinId="34" customBuiltin="1"/>
    <cellStyle name="20% - Ênfase3" xfId="41" builtinId="38" customBuiltin="1"/>
    <cellStyle name="20% - Ênfase4" xfId="45" builtinId="42" customBuiltin="1"/>
    <cellStyle name="20% - Ênfase5" xfId="49" builtinId="46" customBuiltin="1"/>
    <cellStyle name="20% - Ênfase6" xfId="53" builtinId="50" customBuiltin="1"/>
    <cellStyle name="40% - Ênfase1" xfId="34" builtinId="31" customBuiltin="1"/>
    <cellStyle name="40% - Ênfase2" xfId="38" builtinId="35" customBuiltin="1"/>
    <cellStyle name="40% - Ênfase3" xfId="42" builtinId="39" customBuiltin="1"/>
    <cellStyle name="40% - Ênfase4" xfId="46" builtinId="43" customBuiltin="1"/>
    <cellStyle name="40% - Ênfase5" xfId="50" builtinId="47" customBuiltin="1"/>
    <cellStyle name="40% - Ênfase6" xfId="54" builtinId="51" customBuiltin="1"/>
    <cellStyle name="60% - Ênfase1" xfId="35" builtinId="32" customBuiltin="1"/>
    <cellStyle name="60% - Ênfase2" xfId="39" builtinId="36" customBuiltin="1"/>
    <cellStyle name="60% - Ênfase3" xfId="43" builtinId="40" customBuiltin="1"/>
    <cellStyle name="60% - Ênfase4" xfId="47" builtinId="44" customBuiltin="1"/>
    <cellStyle name="60% - Ênfase5" xfId="51" builtinId="48" customBuiltin="1"/>
    <cellStyle name="60% - Ênfase6" xfId="55" builtinId="52" customBuiltin="1"/>
    <cellStyle name="Bom" xfId="21" builtinId="26" customBuiltin="1"/>
    <cellStyle name="Cálculo" xfId="25" builtinId="22" customBuiltin="1"/>
    <cellStyle name="Célula de Verificação" xfId="27" builtinId="23" customBuiltin="1"/>
    <cellStyle name="Célula Vinculada" xfId="26" builtinId="24" customBuiltin="1"/>
    <cellStyle name="Ênfase1" xfId="32" builtinId="29" customBuiltin="1"/>
    <cellStyle name="Ênfase2" xfId="36" builtinId="33" customBuiltin="1"/>
    <cellStyle name="Ênfase3" xfId="40" builtinId="37" customBuiltin="1"/>
    <cellStyle name="Ênfase4" xfId="44" builtinId="41" customBuiltin="1"/>
    <cellStyle name="Ênfase5" xfId="48" builtinId="45" customBuiltin="1"/>
    <cellStyle name="Ênfase6" xfId="52" builtinId="49" customBuiltin="1"/>
    <cellStyle name="Entrada" xfId="23" builtinId="20" customBuiltin="1"/>
    <cellStyle name="Moeda" xfId="2" builtinId="4"/>
    <cellStyle name="Moeda 2" xfId="10" xr:uid="{89C7508E-98CC-46A5-B7F1-4A07A6708D39}"/>
    <cellStyle name="Neutro" xfId="4" builtinId="28" customBuiltin="1"/>
    <cellStyle name="Neutro 2" xfId="8" xr:uid="{33FE1A17-D888-43D8-BA73-58F984A7ACDC}"/>
    <cellStyle name="Normal" xfId="0" builtinId="0"/>
    <cellStyle name="Normal 11" xfId="14" xr:uid="{3CC19E74-0FAA-4CB4-B606-3833DB8E13DC}"/>
    <cellStyle name="Normal 5 2" xfId="12" xr:uid="{116DD731-2092-46F9-A2C7-D506B11E3881}"/>
    <cellStyle name="Normal_q-Quant Escola Barra Mansa 2" xfId="5" xr:uid="{C1C143B9-195E-4EE6-85C2-B9364C0976F5}"/>
    <cellStyle name="Nota" xfId="29" builtinId="10" customBuiltin="1"/>
    <cellStyle name="Porcentagem" xfId="3" builtinId="5"/>
    <cellStyle name="Porcentagem 3" xfId="11" xr:uid="{3DFAB1C3-E9D5-4701-B0D2-4CF360D23025}"/>
    <cellStyle name="Ruim" xfId="22" builtinId="27" customBuiltin="1"/>
    <cellStyle name="Saída" xfId="24" builtinId="21" customBuiltin="1"/>
    <cellStyle name="serviço" xfId="7" xr:uid="{C293626C-26FE-4A5B-BF7C-7D116C368936}"/>
    <cellStyle name="Texto de Aviso" xfId="28" builtinId="11" customBuiltin="1"/>
    <cellStyle name="Texto Explicativo" xfId="30" builtinId="53" customBuiltin="1"/>
    <cellStyle name="Título" xfId="16" builtinId="15" customBuiltin="1"/>
    <cellStyle name="Título 1" xfId="17" builtinId="16" customBuiltin="1"/>
    <cellStyle name="Título 2" xfId="18" builtinId="17" customBuiltin="1"/>
    <cellStyle name="Título 3" xfId="19" builtinId="18" customBuiltin="1"/>
    <cellStyle name="Título 4" xfId="20" builtinId="19" customBuiltin="1"/>
    <cellStyle name="Total" xfId="31" builtinId="25" customBuiltin="1"/>
    <cellStyle name="Vírgula" xfId="1" builtinId="3"/>
    <cellStyle name="Vírgula 2 2" xfId="6" xr:uid="{37E6E83E-B23B-49DD-B041-C4B80BF24920}"/>
    <cellStyle name="Vírgula 3 7 2" xfId="9" xr:uid="{6D563A89-BB72-435B-B2EE-78CF9A544760}"/>
    <cellStyle name="Vírgula 3 7 2 2" xfId="15" xr:uid="{6080F4E0-DB43-4185-9F93-31DAD9FCB7A3}"/>
    <cellStyle name="Vírgula 4" xfId="13" xr:uid="{B2A3BA07-2A6B-41C3-857F-D86B9B19E6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E6347-2D7E-4605-9F24-CBE3249519F3}">
  <sheetPr codeName="Planilha5">
    <tabColor rgb="FF002060"/>
  </sheetPr>
  <dimension ref="A1:W25"/>
  <sheetViews>
    <sheetView showGridLines="0" tabSelected="1" view="pageBreakPreview" zoomScaleNormal="85" zoomScaleSheetLayoutView="100" zoomScalePageLayoutView="85" workbookViewId="0">
      <selection activeCell="D8" sqref="D8:N8"/>
    </sheetView>
  </sheetViews>
  <sheetFormatPr defaultColWidth="9.1796875" defaultRowHeight="14.5" x14ac:dyDescent="0.35"/>
  <cols>
    <col min="1" max="1" width="7.7265625" style="8" customWidth="1"/>
    <col min="2" max="3" width="8.7265625" style="8" customWidth="1"/>
    <col min="4" max="5" width="7" style="8" customWidth="1"/>
    <col min="6" max="7" width="7.7265625" style="8" customWidth="1"/>
    <col min="8" max="8" width="13.26953125" style="8" customWidth="1"/>
    <col min="9" max="10" width="7.7265625" style="8" customWidth="1"/>
    <col min="11" max="11" width="8.1796875" style="8" customWidth="1"/>
    <col min="12" max="12" width="5.453125" style="8" customWidth="1"/>
    <col min="13" max="13" width="6" style="8" customWidth="1"/>
    <col min="14" max="14" width="7.7265625" style="8" customWidth="1"/>
    <col min="15" max="15" width="7.1796875" style="8" customWidth="1"/>
    <col min="16" max="16" width="10.453125" style="8" customWidth="1"/>
    <col min="17" max="17" width="7.7265625" style="8" customWidth="1"/>
    <col min="18" max="18" width="6.81640625" style="8" customWidth="1"/>
    <col min="19" max="19" width="6" style="8" customWidth="1"/>
    <col min="20" max="20" width="9.26953125" style="8" customWidth="1"/>
    <col min="21" max="21" width="9.54296875" style="8" customWidth="1"/>
    <col min="22" max="16384" width="9.1796875" style="8"/>
  </cols>
  <sheetData>
    <row r="1" spans="1:23" ht="15" customHeight="1" x14ac:dyDescent="0.35">
      <c r="A1" s="90" t="s">
        <v>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2"/>
      <c r="V1" s="36" t="s">
        <v>82</v>
      </c>
      <c r="W1" s="37"/>
    </row>
    <row r="2" spans="1:23" ht="15" customHeight="1" thickBot="1" x14ac:dyDescent="0.4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5"/>
      <c r="V2" s="38"/>
      <c r="W2" s="39"/>
    </row>
    <row r="3" spans="1:23" ht="5.25" customHeight="1" thickBot="1" x14ac:dyDescent="0.4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2"/>
      <c r="V3" s="38"/>
      <c r="W3" s="39"/>
    </row>
    <row r="4" spans="1:23" ht="15" customHeight="1" x14ac:dyDescent="0.35">
      <c r="A4" s="106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96"/>
      <c r="T4" s="96"/>
      <c r="U4" s="97"/>
      <c r="V4" s="38"/>
      <c r="W4" s="39"/>
    </row>
    <row r="5" spans="1:23" ht="15" customHeight="1" x14ac:dyDescent="0.4">
      <c r="A5" s="107"/>
      <c r="B5" s="103" t="s">
        <v>70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 t="s">
        <v>71</v>
      </c>
      <c r="P5" s="104"/>
      <c r="Q5" s="104"/>
      <c r="R5" s="104"/>
      <c r="S5" s="98"/>
      <c r="T5" s="98"/>
      <c r="U5" s="99"/>
      <c r="V5" s="38"/>
      <c r="W5" s="39"/>
    </row>
    <row r="6" spans="1:23" ht="15" customHeight="1" x14ac:dyDescent="0.4">
      <c r="A6" s="107"/>
      <c r="B6" s="103" t="s">
        <v>72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 t="s">
        <v>73</v>
      </c>
      <c r="P6" s="104"/>
      <c r="Q6" s="104"/>
      <c r="R6" s="104"/>
      <c r="S6" s="98"/>
      <c r="T6" s="98"/>
      <c r="U6" s="99"/>
      <c r="V6" s="38"/>
      <c r="W6" s="39"/>
    </row>
    <row r="7" spans="1:23" ht="15" customHeight="1" x14ac:dyDescent="0.4">
      <c r="A7" s="107"/>
      <c r="B7" s="103" t="s">
        <v>74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5" t="s">
        <v>75</v>
      </c>
      <c r="P7" s="105"/>
      <c r="Q7" s="105"/>
      <c r="R7" s="105"/>
      <c r="S7" s="98"/>
      <c r="T7" s="98"/>
      <c r="U7" s="99"/>
      <c r="V7" s="38"/>
      <c r="W7" s="39"/>
    </row>
    <row r="8" spans="1:23" ht="15" customHeight="1" x14ac:dyDescent="0.4">
      <c r="A8" s="107"/>
      <c r="B8" s="42" t="s">
        <v>77</v>
      </c>
      <c r="C8" s="42"/>
      <c r="D8" s="43">
        <f>1-($T$17/1237442.42)</f>
        <v>1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105" t="s">
        <v>76</v>
      </c>
      <c r="P8" s="105"/>
      <c r="Q8" s="105"/>
      <c r="R8" s="105"/>
      <c r="S8" s="98"/>
      <c r="T8" s="98"/>
      <c r="U8" s="99"/>
      <c r="V8" s="38"/>
      <c r="W8" s="39"/>
    </row>
    <row r="9" spans="1:23" ht="15" customHeight="1" x14ac:dyDescent="0.4">
      <c r="A9" s="107"/>
      <c r="B9" s="42" t="s">
        <v>78</v>
      </c>
      <c r="C9" s="42"/>
      <c r="D9" s="44" t="s">
        <v>79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98"/>
      <c r="T9" s="98"/>
      <c r="U9" s="99"/>
      <c r="V9" s="38"/>
      <c r="W9" s="39"/>
    </row>
    <row r="10" spans="1:23" ht="15" customHeight="1" x14ac:dyDescent="0.35">
      <c r="A10" s="107"/>
      <c r="B10" s="45" t="s">
        <v>80</v>
      </c>
      <c r="C10" s="45"/>
      <c r="D10" s="46" t="s">
        <v>81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98"/>
      <c r="T10" s="98"/>
      <c r="U10" s="99"/>
      <c r="V10" s="38"/>
      <c r="W10" s="39"/>
    </row>
    <row r="11" spans="1:23" ht="15" customHeight="1" thickBot="1" x14ac:dyDescent="0.4">
      <c r="A11" s="108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0"/>
      <c r="T11" s="100"/>
      <c r="U11" s="101"/>
      <c r="V11" s="38"/>
      <c r="W11" s="39"/>
    </row>
    <row r="12" spans="1:23" ht="5.25" customHeight="1" thickBot="1" x14ac:dyDescent="0.4">
      <c r="A12" s="70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2"/>
      <c r="V12" s="38"/>
      <c r="W12" s="39"/>
    </row>
    <row r="13" spans="1:23" s="1" customFormat="1" ht="60" customHeight="1" x14ac:dyDescent="0.4">
      <c r="A13" s="4" t="s">
        <v>2</v>
      </c>
      <c r="B13" s="56" t="s">
        <v>3</v>
      </c>
      <c r="C13" s="58"/>
      <c r="D13" s="63" t="s">
        <v>31</v>
      </c>
      <c r="E13" s="64"/>
      <c r="F13" s="56" t="s">
        <v>4</v>
      </c>
      <c r="G13" s="57"/>
      <c r="H13" s="57"/>
      <c r="I13" s="57"/>
      <c r="J13" s="58"/>
      <c r="K13" s="12" t="s">
        <v>5</v>
      </c>
      <c r="L13" s="49" t="s">
        <v>6</v>
      </c>
      <c r="M13" s="50"/>
      <c r="N13" s="59" t="s">
        <v>7</v>
      </c>
      <c r="O13" s="60"/>
      <c r="P13" s="59" t="s">
        <v>8</v>
      </c>
      <c r="Q13" s="60"/>
      <c r="R13" s="49" t="s">
        <v>29</v>
      </c>
      <c r="S13" s="50"/>
      <c r="T13" s="54" t="s">
        <v>9</v>
      </c>
      <c r="U13" s="55"/>
      <c r="V13" s="38"/>
      <c r="W13" s="39"/>
    </row>
    <row r="14" spans="1:23" ht="16.5" customHeight="1" thickBot="1" x14ac:dyDescent="0.4">
      <c r="A14" s="16" t="s">
        <v>10</v>
      </c>
      <c r="B14" s="61" t="s">
        <v>68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51">
        <f>SUM(P15:Q15)</f>
        <v>0</v>
      </c>
      <c r="Q14" s="73"/>
      <c r="R14" s="74"/>
      <c r="S14" s="74"/>
      <c r="T14" s="51">
        <f>SUM(T15:U15)</f>
        <v>0</v>
      </c>
      <c r="U14" s="52"/>
      <c r="V14" s="40"/>
      <c r="W14" s="41"/>
    </row>
    <row r="15" spans="1:23" ht="120" customHeight="1" thickBot="1" x14ac:dyDescent="0.4">
      <c r="A15" s="5" t="s">
        <v>0</v>
      </c>
      <c r="B15" s="53" t="s">
        <v>26</v>
      </c>
      <c r="C15" s="53"/>
      <c r="D15" s="79" t="s">
        <v>32</v>
      </c>
      <c r="E15" s="80"/>
      <c r="F15" s="62" t="s">
        <v>69</v>
      </c>
      <c r="G15" s="62"/>
      <c r="H15" s="62"/>
      <c r="I15" s="62"/>
      <c r="J15" s="62"/>
      <c r="K15" s="7" t="s">
        <v>27</v>
      </c>
      <c r="L15" s="65">
        <v>9417</v>
      </c>
      <c r="M15" s="66"/>
      <c r="N15" s="75">
        <v>0</v>
      </c>
      <c r="O15" s="76"/>
      <c r="P15" s="77">
        <f>N15*L15</f>
        <v>0</v>
      </c>
      <c r="Q15" s="77"/>
      <c r="R15" s="78">
        <v>0.26679999999999998</v>
      </c>
      <c r="S15" s="78"/>
      <c r="T15" s="47">
        <f>TRUNC(P15*(1+R15),2)</f>
        <v>0</v>
      </c>
      <c r="U15" s="48"/>
      <c r="V15" s="36">
        <v>103.73</v>
      </c>
      <c r="W15" s="37"/>
    </row>
    <row r="16" spans="1:23" ht="5.25" customHeight="1" thickBot="1" x14ac:dyDescent="0.4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4"/>
      <c r="V16" s="34"/>
      <c r="W16" s="35"/>
    </row>
    <row r="17" spans="1:21" ht="16.5" thickBot="1" x14ac:dyDescent="0.4">
      <c r="A17" s="81" t="s">
        <v>13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3"/>
      <c r="P17" s="84">
        <f>P14</f>
        <v>0</v>
      </c>
      <c r="Q17" s="85"/>
      <c r="R17" s="86">
        <f>R15</f>
        <v>0.26679999999999998</v>
      </c>
      <c r="S17" s="87"/>
      <c r="T17" s="84">
        <f>T14</f>
        <v>0</v>
      </c>
      <c r="U17" s="88"/>
    </row>
    <row r="18" spans="1:21" ht="4.5" customHeight="1" thickBot="1" x14ac:dyDescent="0.4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9"/>
    </row>
    <row r="21" spans="1:21" x14ac:dyDescent="0.35">
      <c r="R21" s="21"/>
      <c r="S21" s="21"/>
      <c r="T21" s="21"/>
    </row>
    <row r="22" spans="1:21" x14ac:dyDescent="0.35">
      <c r="R22" s="21"/>
      <c r="S22" s="21"/>
      <c r="T22" s="33"/>
      <c r="U22" s="33"/>
    </row>
    <row r="23" spans="1:21" x14ac:dyDescent="0.35">
      <c r="R23" s="21"/>
      <c r="S23" s="21"/>
      <c r="T23" s="21"/>
    </row>
    <row r="25" spans="1:21" ht="15" x14ac:dyDescent="0.35">
      <c r="T25" s="89"/>
      <c r="U25" s="89"/>
    </row>
  </sheetData>
  <sheetProtection algorithmName="SHA-512" hashValue="cBRvDR3+N3WVgBn+XkjyPZUsKmClaGyQQBgP4gQ1DmDhuyHQT0aHtDXrTcyFTSwSrn5PBOM+FNUDiqEMO+la1w==" saltValue="lRXntTf5cHRDf27mbhwnUA==" spinCount="100000" sheet="1" objects="1" scenarios="1"/>
  <mergeCells count="48">
    <mergeCell ref="T25:U25"/>
    <mergeCell ref="A1:U2"/>
    <mergeCell ref="A3:U3"/>
    <mergeCell ref="S4:U11"/>
    <mergeCell ref="B4:R4"/>
    <mergeCell ref="B5:N5"/>
    <mergeCell ref="B6:N6"/>
    <mergeCell ref="O5:R5"/>
    <mergeCell ref="O6:R6"/>
    <mergeCell ref="O7:R7"/>
    <mergeCell ref="A4:A11"/>
    <mergeCell ref="B7:N7"/>
    <mergeCell ref="B11:R11"/>
    <mergeCell ref="O8:R8"/>
    <mergeCell ref="A18:U18"/>
    <mergeCell ref="A12:U12"/>
    <mergeCell ref="P14:Q14"/>
    <mergeCell ref="R14:S14"/>
    <mergeCell ref="N15:O15"/>
    <mergeCell ref="P15:Q15"/>
    <mergeCell ref="R15:S15"/>
    <mergeCell ref="D15:E15"/>
    <mergeCell ref="B13:C13"/>
    <mergeCell ref="A17:O17"/>
    <mergeCell ref="P17:Q17"/>
    <mergeCell ref="R17:S17"/>
    <mergeCell ref="T17:U17"/>
    <mergeCell ref="P13:Q13"/>
    <mergeCell ref="B14:O14"/>
    <mergeCell ref="F15:J15"/>
    <mergeCell ref="D13:E13"/>
    <mergeCell ref="L15:M15"/>
    <mergeCell ref="V1:W14"/>
    <mergeCell ref="V15:W15"/>
    <mergeCell ref="B8:C8"/>
    <mergeCell ref="D8:N8"/>
    <mergeCell ref="B9:C9"/>
    <mergeCell ref="D9:R9"/>
    <mergeCell ref="B10:C10"/>
    <mergeCell ref="D10:R10"/>
    <mergeCell ref="T15:U15"/>
    <mergeCell ref="R13:S13"/>
    <mergeCell ref="T14:U14"/>
    <mergeCell ref="B15:C15"/>
    <mergeCell ref="T13:U13"/>
    <mergeCell ref="F13:J13"/>
    <mergeCell ref="L13:M13"/>
    <mergeCell ref="N13:O13"/>
  </mergeCells>
  <phoneticPr fontId="14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7B461-57C3-4B00-8C1D-1E65BC1D002E}">
  <sheetPr codeName="Planilha9">
    <tabColor rgb="FF002060"/>
  </sheetPr>
  <dimension ref="A1:AD44"/>
  <sheetViews>
    <sheetView showGridLines="0" view="pageBreakPreview" topLeftCell="A4" zoomScaleNormal="70" zoomScaleSheetLayoutView="100" zoomScalePageLayoutView="70" workbookViewId="0">
      <selection activeCell="B5" sqref="B5:N5"/>
    </sheetView>
  </sheetViews>
  <sheetFormatPr defaultRowHeight="14.5" x14ac:dyDescent="0.35"/>
  <cols>
    <col min="1" max="7" width="7.7265625" customWidth="1"/>
    <col min="8" max="8" width="13.26953125" customWidth="1"/>
    <col min="9" max="9" width="5.54296875" customWidth="1"/>
    <col min="10" max="17" width="7.7265625" customWidth="1"/>
    <col min="18" max="18" width="9.1796875" customWidth="1"/>
    <col min="19" max="21" width="7.7265625" customWidth="1"/>
    <col min="23" max="23" width="17.54296875" customWidth="1"/>
    <col min="24" max="25" width="14.453125" bestFit="1" customWidth="1"/>
    <col min="26" max="27" width="14.453125" customWidth="1"/>
    <col min="28" max="28" width="16.7265625" bestFit="1" customWidth="1"/>
    <col min="29" max="34" width="11.81640625" bestFit="1" customWidth="1"/>
    <col min="35" max="35" width="14.54296875" bestFit="1" customWidth="1"/>
  </cols>
  <sheetData>
    <row r="1" spans="1:30" ht="15" customHeight="1" x14ac:dyDescent="0.35">
      <c r="A1" s="151" t="s">
        <v>60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3"/>
    </row>
    <row r="2" spans="1:30" ht="15" customHeight="1" thickBot="1" x14ac:dyDescent="0.4">
      <c r="A2" s="154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6"/>
    </row>
    <row r="3" spans="1:30" ht="5.25" customHeight="1" thickBot="1" x14ac:dyDescent="0.4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2"/>
    </row>
    <row r="4" spans="1:30" s="8" customFormat="1" ht="15" customHeight="1" x14ac:dyDescent="0.35">
      <c r="A4" s="106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96"/>
      <c r="T4" s="96"/>
      <c r="U4" s="97"/>
    </row>
    <row r="5" spans="1:30" s="8" customFormat="1" ht="15" customHeight="1" x14ac:dyDescent="0.4">
      <c r="A5" s="107"/>
      <c r="B5" s="103" t="s">
        <v>70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5" t="s">
        <v>71</v>
      </c>
      <c r="P5" s="105"/>
      <c r="Q5" s="105"/>
      <c r="R5" s="105"/>
      <c r="S5" s="98"/>
      <c r="T5" s="98"/>
      <c r="U5" s="99"/>
    </row>
    <row r="6" spans="1:30" s="8" customFormat="1" ht="15" customHeight="1" x14ac:dyDescent="0.4">
      <c r="A6" s="107"/>
      <c r="B6" s="103" t="s">
        <v>72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5" t="s">
        <v>73</v>
      </c>
      <c r="P6" s="105"/>
      <c r="Q6" s="105"/>
      <c r="R6" s="105"/>
      <c r="S6" s="98"/>
      <c r="T6" s="98"/>
      <c r="U6" s="99"/>
    </row>
    <row r="7" spans="1:30" s="8" customFormat="1" ht="15" customHeight="1" x14ac:dyDescent="0.4">
      <c r="A7" s="107"/>
      <c r="B7" s="103" t="s">
        <v>74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5" t="s">
        <v>75</v>
      </c>
      <c r="P7" s="105"/>
      <c r="Q7" s="105"/>
      <c r="R7" s="105"/>
      <c r="S7" s="98"/>
      <c r="T7" s="98"/>
      <c r="U7" s="99"/>
    </row>
    <row r="8" spans="1:30" s="8" customFormat="1" ht="15" customHeight="1" x14ac:dyDescent="0.4">
      <c r="A8" s="107"/>
      <c r="B8" s="42" t="s">
        <v>77</v>
      </c>
      <c r="C8" s="42"/>
      <c r="D8" s="43">
        <f>Planilha!$D$8</f>
        <v>1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104" t="s">
        <v>76</v>
      </c>
      <c r="P8" s="104"/>
      <c r="Q8" s="104"/>
      <c r="R8" s="104"/>
      <c r="S8" s="98"/>
      <c r="T8" s="98"/>
      <c r="U8" s="99"/>
    </row>
    <row r="9" spans="1:30" s="8" customFormat="1" ht="15" customHeight="1" x14ac:dyDescent="0.4">
      <c r="A9" s="107"/>
      <c r="B9" s="42" t="s">
        <v>78</v>
      </c>
      <c r="C9" s="42"/>
      <c r="D9" s="42" t="str">
        <f>Planilha!$D$9</f>
        <v>NOME DA EMPRESA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98"/>
      <c r="T9" s="98"/>
      <c r="U9" s="99"/>
    </row>
    <row r="10" spans="1:30" s="8" customFormat="1" ht="15" customHeight="1" x14ac:dyDescent="0.35">
      <c r="A10" s="107"/>
      <c r="B10" s="45" t="s">
        <v>80</v>
      </c>
      <c r="C10" s="45"/>
      <c r="D10" s="45" t="str">
        <f>Planilha!$D$10</f>
        <v>NÚMERO DO CNPJ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98"/>
      <c r="T10" s="98"/>
      <c r="U10" s="99"/>
    </row>
    <row r="11" spans="1:30" s="8" customFormat="1" ht="15" customHeight="1" thickBot="1" x14ac:dyDescent="0.4">
      <c r="A11" s="108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0"/>
      <c r="T11" s="100"/>
      <c r="U11" s="101"/>
    </row>
    <row r="12" spans="1:30" ht="5.25" customHeight="1" thickBot="1" x14ac:dyDescent="0.4">
      <c r="A12" s="145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7"/>
    </row>
    <row r="13" spans="1:30" ht="16.5" customHeight="1" thickBot="1" x14ac:dyDescent="0.4">
      <c r="A13" s="135" t="s">
        <v>2</v>
      </c>
      <c r="B13" s="112" t="s">
        <v>4</v>
      </c>
      <c r="C13" s="113"/>
      <c r="D13" s="113"/>
      <c r="E13" s="113"/>
      <c r="F13" s="113"/>
      <c r="G13" s="113"/>
      <c r="H13" s="113"/>
      <c r="I13" s="114"/>
      <c r="J13" s="157" t="s">
        <v>25</v>
      </c>
      <c r="K13" s="157"/>
      <c r="L13" s="157"/>
      <c r="M13" s="157"/>
      <c r="N13" s="157"/>
      <c r="O13" s="157"/>
      <c r="P13" s="157"/>
      <c r="Q13" s="157"/>
      <c r="R13" s="157"/>
      <c r="S13" s="160" t="s">
        <v>23</v>
      </c>
      <c r="T13" s="161"/>
      <c r="U13" s="162"/>
    </row>
    <row r="14" spans="1:30" ht="16.5" customHeight="1" thickBot="1" x14ac:dyDescent="0.4">
      <c r="A14" s="136"/>
      <c r="B14" s="115"/>
      <c r="C14" s="116"/>
      <c r="D14" s="116"/>
      <c r="E14" s="116"/>
      <c r="F14" s="116"/>
      <c r="G14" s="116"/>
      <c r="H14" s="116"/>
      <c r="I14" s="117"/>
      <c r="J14" s="137">
        <v>1</v>
      </c>
      <c r="K14" s="138"/>
      <c r="L14" s="139"/>
      <c r="M14" s="118">
        <v>2</v>
      </c>
      <c r="N14" s="119"/>
      <c r="O14" s="121"/>
      <c r="P14" s="137">
        <v>3</v>
      </c>
      <c r="Q14" s="138"/>
      <c r="R14" s="139"/>
      <c r="S14" s="163"/>
      <c r="T14" s="164"/>
      <c r="U14" s="165"/>
      <c r="AC14" s="17"/>
      <c r="AD14" s="17"/>
    </row>
    <row r="15" spans="1:30" ht="15" customHeight="1" thickBot="1" x14ac:dyDescent="0.4">
      <c r="A15" s="25" t="s">
        <v>10</v>
      </c>
      <c r="B15" s="122" t="s">
        <v>68</v>
      </c>
      <c r="C15" s="122"/>
      <c r="D15" s="122"/>
      <c r="E15" s="122"/>
      <c r="F15" s="122"/>
      <c r="G15" s="122"/>
      <c r="H15" s="122"/>
      <c r="I15" s="122"/>
      <c r="J15" s="123">
        <f>Planilha!T17/12</f>
        <v>0</v>
      </c>
      <c r="K15" s="123"/>
      <c r="L15" s="123"/>
      <c r="M15" s="123">
        <f>Planilha!T17/12</f>
        <v>0</v>
      </c>
      <c r="N15" s="123"/>
      <c r="O15" s="123"/>
      <c r="P15" s="123">
        <f>Planilha!T17/12</f>
        <v>0</v>
      </c>
      <c r="Q15" s="123"/>
      <c r="R15" s="123"/>
      <c r="S15" s="167">
        <f>S16</f>
        <v>0</v>
      </c>
      <c r="T15" s="168"/>
      <c r="U15" s="169"/>
    </row>
    <row r="16" spans="1:30" ht="15" customHeight="1" thickBot="1" x14ac:dyDescent="0.45">
      <c r="A16" s="142" t="s">
        <v>12</v>
      </c>
      <c r="B16" s="143"/>
      <c r="C16" s="143"/>
      <c r="D16" s="143"/>
      <c r="E16" s="143"/>
      <c r="F16" s="143"/>
      <c r="G16" s="143"/>
      <c r="H16" s="143"/>
      <c r="I16" s="143"/>
      <c r="J16" s="134">
        <f>Planilha!T17/12</f>
        <v>0</v>
      </c>
      <c r="K16" s="134"/>
      <c r="L16" s="134"/>
      <c r="M16" s="134">
        <f>Planilha!T17/12</f>
        <v>0</v>
      </c>
      <c r="N16" s="134"/>
      <c r="O16" s="134"/>
      <c r="P16" s="134">
        <f>Planilha!T17/12</f>
        <v>0</v>
      </c>
      <c r="Q16" s="134"/>
      <c r="R16" s="134"/>
      <c r="S16" s="134">
        <f>TRUNC(SUM(J16:R16),2)</f>
        <v>0</v>
      </c>
      <c r="T16" s="134"/>
      <c r="U16" s="170"/>
      <c r="Z16" s="19"/>
      <c r="AA16" s="19"/>
    </row>
    <row r="17" spans="1:30" ht="15" customHeight="1" x14ac:dyDescent="0.4">
      <c r="A17" s="140" t="s">
        <v>11</v>
      </c>
      <c r="B17" s="141"/>
      <c r="C17" s="141"/>
      <c r="D17" s="141"/>
      <c r="E17" s="141"/>
      <c r="F17" s="141"/>
      <c r="G17" s="141"/>
      <c r="H17" s="141"/>
      <c r="I17" s="141"/>
      <c r="J17" s="144" t="e">
        <f>J16/Planilha!$T$17</f>
        <v>#DIV/0!</v>
      </c>
      <c r="K17" s="144"/>
      <c r="L17" s="144"/>
      <c r="M17" s="144" t="e">
        <f>M16/Planilha!$T$17</f>
        <v>#DIV/0!</v>
      </c>
      <c r="N17" s="144"/>
      <c r="O17" s="144"/>
      <c r="P17" s="144" t="e">
        <f>P16/Planilha!$T$17</f>
        <v>#DIV/0!</v>
      </c>
      <c r="Q17" s="144"/>
      <c r="R17" s="144"/>
      <c r="S17" s="148" t="e">
        <f>SUM(J17:R17)</f>
        <v>#DIV/0!</v>
      </c>
      <c r="T17" s="148"/>
      <c r="U17" s="149"/>
    </row>
    <row r="18" spans="1:30" ht="15" customHeight="1" x14ac:dyDescent="0.4">
      <c r="A18" s="127" t="s">
        <v>23</v>
      </c>
      <c r="B18" s="128"/>
      <c r="C18" s="128"/>
      <c r="D18" s="128"/>
      <c r="E18" s="128"/>
      <c r="F18" s="128"/>
      <c r="G18" s="128"/>
      <c r="H18" s="128"/>
      <c r="I18" s="128"/>
      <c r="J18" s="129">
        <f>J16</f>
        <v>0</v>
      </c>
      <c r="K18" s="129"/>
      <c r="L18" s="129"/>
      <c r="M18" s="129">
        <f>M16+J18</f>
        <v>0</v>
      </c>
      <c r="N18" s="129"/>
      <c r="O18" s="129"/>
      <c r="P18" s="129">
        <f>TRUNC(P16+M18,2)</f>
        <v>0</v>
      </c>
      <c r="Q18" s="129"/>
      <c r="R18" s="129"/>
      <c r="S18" s="129" t="s">
        <v>30</v>
      </c>
      <c r="T18" s="129"/>
      <c r="U18" s="150"/>
    </row>
    <row r="19" spans="1:30" ht="15" customHeight="1" thickBot="1" x14ac:dyDescent="0.45">
      <c r="A19" s="124" t="s">
        <v>24</v>
      </c>
      <c r="B19" s="125"/>
      <c r="C19" s="125"/>
      <c r="D19" s="125"/>
      <c r="E19" s="125"/>
      <c r="F19" s="125"/>
      <c r="G19" s="125"/>
      <c r="H19" s="125"/>
      <c r="I19" s="125"/>
      <c r="J19" s="126">
        <v>8.3333331986469319E-2</v>
      </c>
      <c r="K19" s="126"/>
      <c r="L19" s="126"/>
      <c r="M19" s="126">
        <v>0.16666666397293864</v>
      </c>
      <c r="N19" s="126"/>
      <c r="O19" s="126"/>
      <c r="P19" s="126">
        <v>0.24999999595940797</v>
      </c>
      <c r="Q19" s="126"/>
      <c r="R19" s="126"/>
      <c r="S19" s="126" t="s">
        <v>30</v>
      </c>
      <c r="T19" s="126"/>
      <c r="U19" s="126"/>
    </row>
    <row r="20" spans="1:30" ht="5.25" customHeight="1" thickBot="1" x14ac:dyDescent="0.4">
      <c r="A20" s="130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2"/>
      <c r="T20" s="132"/>
      <c r="U20" s="133"/>
    </row>
    <row r="21" spans="1:30" ht="16.5" customHeight="1" thickBot="1" x14ac:dyDescent="0.4">
      <c r="A21" s="110" t="s">
        <v>2</v>
      </c>
      <c r="B21" s="112" t="s">
        <v>4</v>
      </c>
      <c r="C21" s="113"/>
      <c r="D21" s="113"/>
      <c r="E21" s="113"/>
      <c r="F21" s="113"/>
      <c r="G21" s="113"/>
      <c r="H21" s="113"/>
      <c r="I21" s="114"/>
      <c r="J21" s="158" t="s">
        <v>25</v>
      </c>
      <c r="K21" s="157"/>
      <c r="L21" s="157"/>
      <c r="M21" s="157"/>
      <c r="N21" s="157"/>
      <c r="O21" s="157"/>
      <c r="P21" s="157"/>
      <c r="Q21" s="157"/>
      <c r="R21" s="159"/>
      <c r="S21" s="160" t="s">
        <v>23</v>
      </c>
      <c r="T21" s="161"/>
      <c r="U21" s="162"/>
      <c r="X21" s="18"/>
      <c r="Y21" s="18"/>
      <c r="Z21" s="18"/>
      <c r="AA21" s="18"/>
      <c r="AB21" s="18"/>
    </row>
    <row r="22" spans="1:30" ht="16.5" customHeight="1" thickBot="1" x14ac:dyDescent="0.4">
      <c r="A22" s="111"/>
      <c r="B22" s="115"/>
      <c r="C22" s="116"/>
      <c r="D22" s="116"/>
      <c r="E22" s="116"/>
      <c r="F22" s="116"/>
      <c r="G22" s="116"/>
      <c r="H22" s="116"/>
      <c r="I22" s="117"/>
      <c r="J22" s="118">
        <v>4</v>
      </c>
      <c r="K22" s="119"/>
      <c r="L22" s="120"/>
      <c r="M22" s="118">
        <v>5</v>
      </c>
      <c r="N22" s="119"/>
      <c r="O22" s="121"/>
      <c r="P22" s="166">
        <v>6</v>
      </c>
      <c r="Q22" s="119"/>
      <c r="R22" s="121"/>
      <c r="S22" s="163"/>
      <c r="T22" s="164"/>
      <c r="U22" s="165"/>
      <c r="X22" s="20"/>
      <c r="Y22" s="20"/>
      <c r="Z22" s="20"/>
      <c r="AA22" s="20"/>
      <c r="AB22" s="20"/>
      <c r="AC22" s="17"/>
      <c r="AD22" s="17"/>
    </row>
    <row r="23" spans="1:30" ht="15" customHeight="1" thickBot="1" x14ac:dyDescent="0.4">
      <c r="A23" s="25" t="s">
        <v>10</v>
      </c>
      <c r="B23" s="122" t="s">
        <v>68</v>
      </c>
      <c r="C23" s="122"/>
      <c r="D23" s="122"/>
      <c r="E23" s="122"/>
      <c r="F23" s="122"/>
      <c r="G23" s="122"/>
      <c r="H23" s="122"/>
      <c r="I23" s="122"/>
      <c r="J23" s="123">
        <f>Planilha!T17/12</f>
        <v>0</v>
      </c>
      <c r="K23" s="123"/>
      <c r="L23" s="123"/>
      <c r="M23" s="123">
        <f>Planilha!T17/12</f>
        <v>0</v>
      </c>
      <c r="N23" s="123"/>
      <c r="O23" s="123"/>
      <c r="P23" s="123">
        <f>Planilha!T17/12</f>
        <v>0</v>
      </c>
      <c r="Q23" s="123"/>
      <c r="R23" s="123"/>
      <c r="S23" s="167">
        <f>S24</f>
        <v>0</v>
      </c>
      <c r="T23" s="168"/>
      <c r="U23" s="169"/>
    </row>
    <row r="24" spans="1:30" ht="15" customHeight="1" thickBot="1" x14ac:dyDescent="0.45">
      <c r="A24" s="142" t="s">
        <v>12</v>
      </c>
      <c r="B24" s="143"/>
      <c r="C24" s="143"/>
      <c r="D24" s="143"/>
      <c r="E24" s="143"/>
      <c r="F24" s="143"/>
      <c r="G24" s="143"/>
      <c r="H24" s="143"/>
      <c r="I24" s="143"/>
      <c r="J24" s="134">
        <f>Planilha!T17/12</f>
        <v>0</v>
      </c>
      <c r="K24" s="134"/>
      <c r="L24" s="134"/>
      <c r="M24" s="134">
        <f>Planilha!T17/12</f>
        <v>0</v>
      </c>
      <c r="N24" s="134"/>
      <c r="O24" s="134"/>
      <c r="P24" s="134">
        <f>Planilha!T17/12</f>
        <v>0</v>
      </c>
      <c r="Q24" s="134"/>
      <c r="R24" s="134"/>
      <c r="S24" s="134">
        <f>TRUNC(SUM(J16:R16,J24:R24),2)</f>
        <v>0</v>
      </c>
      <c r="T24" s="134"/>
      <c r="U24" s="170"/>
      <c r="X24" s="19"/>
      <c r="Y24" s="19"/>
      <c r="Z24" s="19"/>
      <c r="AA24" s="19"/>
      <c r="AB24" s="19"/>
    </row>
    <row r="25" spans="1:30" ht="15" customHeight="1" x14ac:dyDescent="0.4">
      <c r="A25" s="140" t="s">
        <v>11</v>
      </c>
      <c r="B25" s="141"/>
      <c r="C25" s="141"/>
      <c r="D25" s="141"/>
      <c r="E25" s="141"/>
      <c r="F25" s="141"/>
      <c r="G25" s="141"/>
      <c r="H25" s="141"/>
      <c r="I25" s="141"/>
      <c r="J25" s="144" t="e">
        <f>J24/Planilha!$T$17</f>
        <v>#DIV/0!</v>
      </c>
      <c r="K25" s="144"/>
      <c r="L25" s="144"/>
      <c r="M25" s="144" t="e">
        <f>M24/Planilha!$T$17</f>
        <v>#DIV/0!</v>
      </c>
      <c r="N25" s="144"/>
      <c r="O25" s="144"/>
      <c r="P25" s="144" t="e">
        <f>P24/Planilha!$T$17</f>
        <v>#DIV/0!</v>
      </c>
      <c r="Q25" s="144"/>
      <c r="R25" s="144"/>
      <c r="S25" s="148" t="e">
        <f>SUM(S17,J25:R25)</f>
        <v>#DIV/0!</v>
      </c>
      <c r="T25" s="148"/>
      <c r="U25" s="149"/>
    </row>
    <row r="26" spans="1:30" ht="15" customHeight="1" x14ac:dyDescent="0.4">
      <c r="A26" s="127" t="s">
        <v>23</v>
      </c>
      <c r="B26" s="128"/>
      <c r="C26" s="128"/>
      <c r="D26" s="128"/>
      <c r="E26" s="128"/>
      <c r="F26" s="128"/>
      <c r="G26" s="128"/>
      <c r="H26" s="128"/>
      <c r="I26" s="128"/>
      <c r="J26" s="129">
        <f>J24+P18</f>
        <v>0</v>
      </c>
      <c r="K26" s="129"/>
      <c r="L26" s="129"/>
      <c r="M26" s="129">
        <f>M24+J26</f>
        <v>0</v>
      </c>
      <c r="N26" s="129"/>
      <c r="O26" s="129"/>
      <c r="P26" s="129">
        <f>P24+M26</f>
        <v>0</v>
      </c>
      <c r="Q26" s="129"/>
      <c r="R26" s="129"/>
      <c r="S26" s="129" t="s">
        <v>30</v>
      </c>
      <c r="T26" s="129"/>
      <c r="U26" s="150"/>
    </row>
    <row r="27" spans="1:30" ht="15" customHeight="1" thickBot="1" x14ac:dyDescent="0.45">
      <c r="A27" s="124" t="s">
        <v>24</v>
      </c>
      <c r="B27" s="125"/>
      <c r="C27" s="125"/>
      <c r="D27" s="125"/>
      <c r="E27" s="125"/>
      <c r="F27" s="125"/>
      <c r="G27" s="125"/>
      <c r="H27" s="125"/>
      <c r="I27" s="125"/>
      <c r="J27" s="126">
        <v>0.33333332929274129</v>
      </c>
      <c r="K27" s="126"/>
      <c r="L27" s="126"/>
      <c r="M27" s="126">
        <v>0.4166666626260746</v>
      </c>
      <c r="N27" s="126"/>
      <c r="O27" s="126"/>
      <c r="P27" s="126">
        <v>0.49999999595940792</v>
      </c>
      <c r="Q27" s="126"/>
      <c r="R27" s="126"/>
      <c r="S27" s="126" t="s">
        <v>30</v>
      </c>
      <c r="T27" s="126"/>
      <c r="U27" s="171"/>
    </row>
    <row r="28" spans="1:30" ht="5.25" customHeight="1" thickBot="1" x14ac:dyDescent="0.4">
      <c r="A28" s="173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3"/>
    </row>
    <row r="29" spans="1:30" ht="16.5" customHeight="1" thickBot="1" x14ac:dyDescent="0.4">
      <c r="A29" s="135" t="s">
        <v>2</v>
      </c>
      <c r="B29" s="112" t="s">
        <v>4</v>
      </c>
      <c r="C29" s="113"/>
      <c r="D29" s="113"/>
      <c r="E29" s="113"/>
      <c r="F29" s="113"/>
      <c r="G29" s="113"/>
      <c r="H29" s="113"/>
      <c r="I29" s="114"/>
      <c r="J29" s="158" t="s">
        <v>25</v>
      </c>
      <c r="K29" s="157"/>
      <c r="L29" s="157"/>
      <c r="M29" s="157"/>
      <c r="N29" s="157"/>
      <c r="O29" s="157"/>
      <c r="P29" s="157"/>
      <c r="Q29" s="157"/>
      <c r="R29" s="159"/>
      <c r="S29" s="161" t="s">
        <v>23</v>
      </c>
      <c r="T29" s="161"/>
      <c r="U29" s="162"/>
      <c r="X29" s="18"/>
      <c r="Y29" s="18"/>
      <c r="Z29" s="18"/>
      <c r="AA29" s="18"/>
      <c r="AB29" s="18"/>
    </row>
    <row r="30" spans="1:30" ht="16.5" customHeight="1" thickBot="1" x14ac:dyDescent="0.4">
      <c r="A30" s="136"/>
      <c r="B30" s="115"/>
      <c r="C30" s="116"/>
      <c r="D30" s="116"/>
      <c r="E30" s="116"/>
      <c r="F30" s="116"/>
      <c r="G30" s="116"/>
      <c r="H30" s="116"/>
      <c r="I30" s="117"/>
      <c r="J30" s="118">
        <v>7</v>
      </c>
      <c r="K30" s="119"/>
      <c r="L30" s="121"/>
      <c r="M30" s="137">
        <v>8</v>
      </c>
      <c r="N30" s="138"/>
      <c r="O30" s="139"/>
      <c r="P30" s="118">
        <v>9</v>
      </c>
      <c r="Q30" s="119"/>
      <c r="R30" s="121"/>
      <c r="S30" s="172"/>
      <c r="T30" s="164"/>
      <c r="U30" s="165"/>
      <c r="X30" s="20"/>
      <c r="Y30" s="20"/>
      <c r="Z30" s="20"/>
      <c r="AA30" s="20"/>
      <c r="AB30" s="20"/>
      <c r="AC30" s="17"/>
      <c r="AD30" s="17"/>
    </row>
    <row r="31" spans="1:30" ht="15" customHeight="1" thickBot="1" x14ac:dyDescent="0.4">
      <c r="A31" s="25" t="s">
        <v>10</v>
      </c>
      <c r="B31" s="122" t="s">
        <v>68</v>
      </c>
      <c r="C31" s="122"/>
      <c r="D31" s="122"/>
      <c r="E31" s="122"/>
      <c r="F31" s="122"/>
      <c r="G31" s="122"/>
      <c r="H31" s="122"/>
      <c r="I31" s="122"/>
      <c r="J31" s="123">
        <f>Planilha!T17/12</f>
        <v>0</v>
      </c>
      <c r="K31" s="123"/>
      <c r="L31" s="123"/>
      <c r="M31" s="123">
        <f>Planilha!T17/12</f>
        <v>0</v>
      </c>
      <c r="N31" s="123"/>
      <c r="O31" s="123"/>
      <c r="P31" s="123">
        <f>Planilha!T17/12</f>
        <v>0</v>
      </c>
      <c r="Q31" s="123"/>
      <c r="R31" s="123"/>
      <c r="S31" s="167">
        <f>S32</f>
        <v>0</v>
      </c>
      <c r="T31" s="168"/>
      <c r="U31" s="169"/>
    </row>
    <row r="32" spans="1:30" ht="15" customHeight="1" thickBot="1" x14ac:dyDescent="0.45">
      <c r="A32" s="142" t="s">
        <v>12</v>
      </c>
      <c r="B32" s="143"/>
      <c r="C32" s="143"/>
      <c r="D32" s="143"/>
      <c r="E32" s="143"/>
      <c r="F32" s="143"/>
      <c r="G32" s="143"/>
      <c r="H32" s="143"/>
      <c r="I32" s="143"/>
      <c r="J32" s="134">
        <f>Planilha!T17/12</f>
        <v>0</v>
      </c>
      <c r="K32" s="134"/>
      <c r="L32" s="134"/>
      <c r="M32" s="134">
        <f>Planilha!T17/12</f>
        <v>0</v>
      </c>
      <c r="N32" s="134"/>
      <c r="O32" s="134"/>
      <c r="P32" s="134">
        <f>Planilha!T17/12</f>
        <v>0</v>
      </c>
      <c r="Q32" s="134"/>
      <c r="R32" s="134"/>
      <c r="S32" s="134">
        <f>TRUNC(SUM(J16:R16,J24:R24,J32:R32),2)</f>
        <v>0</v>
      </c>
      <c r="T32" s="134"/>
      <c r="U32" s="170"/>
      <c r="X32" s="19"/>
      <c r="Y32" s="19"/>
      <c r="Z32" s="19"/>
      <c r="AA32" s="19"/>
      <c r="AB32" s="19"/>
    </row>
    <row r="33" spans="1:30" ht="15" customHeight="1" x14ac:dyDescent="0.4">
      <c r="A33" s="140" t="s">
        <v>11</v>
      </c>
      <c r="B33" s="141"/>
      <c r="C33" s="141"/>
      <c r="D33" s="141"/>
      <c r="E33" s="141"/>
      <c r="F33" s="141"/>
      <c r="G33" s="141"/>
      <c r="H33" s="141"/>
      <c r="I33" s="141"/>
      <c r="J33" s="144" t="e">
        <f>J32/Planilha!$T$17</f>
        <v>#DIV/0!</v>
      </c>
      <c r="K33" s="144"/>
      <c r="L33" s="144"/>
      <c r="M33" s="144" t="e">
        <f>M32/Planilha!$T$17</f>
        <v>#DIV/0!</v>
      </c>
      <c r="N33" s="144"/>
      <c r="O33" s="144"/>
      <c r="P33" s="144" t="e">
        <f>P32/Planilha!$T$17</f>
        <v>#DIV/0!</v>
      </c>
      <c r="Q33" s="144"/>
      <c r="R33" s="144"/>
      <c r="S33" s="148" t="e">
        <f>SUM(S25,J33:R33)</f>
        <v>#DIV/0!</v>
      </c>
      <c r="T33" s="148"/>
      <c r="U33" s="149"/>
    </row>
    <row r="34" spans="1:30" ht="15" customHeight="1" x14ac:dyDescent="0.4">
      <c r="A34" s="127" t="s">
        <v>23</v>
      </c>
      <c r="B34" s="128"/>
      <c r="C34" s="128"/>
      <c r="D34" s="128"/>
      <c r="E34" s="128"/>
      <c r="F34" s="128"/>
      <c r="G34" s="128"/>
      <c r="H34" s="128"/>
      <c r="I34" s="128"/>
      <c r="J34" s="129">
        <f>J32+P26</f>
        <v>0</v>
      </c>
      <c r="K34" s="129"/>
      <c r="L34" s="129"/>
      <c r="M34" s="129">
        <f>M32+J34</f>
        <v>0</v>
      </c>
      <c r="N34" s="129"/>
      <c r="O34" s="129"/>
      <c r="P34" s="129">
        <f>P32+M34</f>
        <v>0</v>
      </c>
      <c r="Q34" s="129"/>
      <c r="R34" s="129"/>
      <c r="S34" s="129" t="s">
        <v>30</v>
      </c>
      <c r="T34" s="129"/>
      <c r="U34" s="150"/>
    </row>
    <row r="35" spans="1:30" ht="15" customHeight="1" thickBot="1" x14ac:dyDescent="0.45">
      <c r="A35" s="124" t="s">
        <v>24</v>
      </c>
      <c r="B35" s="125"/>
      <c r="C35" s="125"/>
      <c r="D35" s="125"/>
      <c r="E35" s="125"/>
      <c r="F35" s="125"/>
      <c r="G35" s="125"/>
      <c r="H35" s="125"/>
      <c r="I35" s="125"/>
      <c r="J35" s="126">
        <v>0.58333332929274129</v>
      </c>
      <c r="K35" s="126"/>
      <c r="L35" s="126"/>
      <c r="M35" s="126">
        <v>0.66666666262607466</v>
      </c>
      <c r="N35" s="126"/>
      <c r="O35" s="126"/>
      <c r="P35" s="126">
        <v>0.74999999595940803</v>
      </c>
      <c r="Q35" s="126"/>
      <c r="R35" s="126"/>
      <c r="S35" s="126" t="s">
        <v>30</v>
      </c>
      <c r="T35" s="126"/>
      <c r="U35" s="171"/>
    </row>
    <row r="36" spans="1:30" ht="5.25" customHeight="1" thickBot="1" x14ac:dyDescent="0.4">
      <c r="A36" s="173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3"/>
    </row>
    <row r="37" spans="1:30" ht="16.5" customHeight="1" thickBot="1" x14ac:dyDescent="0.4">
      <c r="A37" s="135" t="s">
        <v>2</v>
      </c>
      <c r="B37" s="112" t="s">
        <v>4</v>
      </c>
      <c r="C37" s="113"/>
      <c r="D37" s="113"/>
      <c r="E37" s="113"/>
      <c r="F37" s="113"/>
      <c r="G37" s="113"/>
      <c r="H37" s="113"/>
      <c r="I37" s="114"/>
      <c r="J37" s="158" t="s">
        <v>25</v>
      </c>
      <c r="K37" s="157"/>
      <c r="L37" s="157"/>
      <c r="M37" s="157"/>
      <c r="N37" s="157"/>
      <c r="O37" s="157"/>
      <c r="P37" s="157"/>
      <c r="Q37" s="157"/>
      <c r="R37" s="157"/>
      <c r="S37" s="160" t="s">
        <v>23</v>
      </c>
      <c r="T37" s="161"/>
      <c r="U37" s="162"/>
      <c r="X37" s="18"/>
      <c r="Y37" s="18"/>
      <c r="Z37" s="18"/>
      <c r="AA37" s="18"/>
      <c r="AB37" s="18"/>
    </row>
    <row r="38" spans="1:30" ht="16.5" customHeight="1" thickBot="1" x14ac:dyDescent="0.4">
      <c r="A38" s="136"/>
      <c r="B38" s="115"/>
      <c r="C38" s="116"/>
      <c r="D38" s="116"/>
      <c r="E38" s="116"/>
      <c r="F38" s="116"/>
      <c r="G38" s="116"/>
      <c r="H38" s="116"/>
      <c r="I38" s="117"/>
      <c r="J38" s="118">
        <v>10</v>
      </c>
      <c r="K38" s="119"/>
      <c r="L38" s="121"/>
      <c r="M38" s="137">
        <v>11</v>
      </c>
      <c r="N38" s="138"/>
      <c r="O38" s="138"/>
      <c r="P38" s="138">
        <v>12</v>
      </c>
      <c r="Q38" s="138"/>
      <c r="R38" s="139"/>
      <c r="S38" s="163"/>
      <c r="T38" s="164"/>
      <c r="U38" s="165"/>
      <c r="X38" s="20"/>
      <c r="Y38" s="20"/>
      <c r="Z38" s="20"/>
      <c r="AA38" s="20"/>
      <c r="AB38" s="20"/>
      <c r="AC38" s="17"/>
      <c r="AD38" s="17"/>
    </row>
    <row r="39" spans="1:30" ht="15" customHeight="1" thickBot="1" x14ac:dyDescent="0.4">
      <c r="A39" s="25" t="s">
        <v>10</v>
      </c>
      <c r="B39" s="122" t="s">
        <v>68</v>
      </c>
      <c r="C39" s="122"/>
      <c r="D39" s="122"/>
      <c r="E39" s="122"/>
      <c r="F39" s="122"/>
      <c r="G39" s="122"/>
      <c r="H39" s="122"/>
      <c r="I39" s="174"/>
      <c r="J39" s="175">
        <f>Planilha!T17/12</f>
        <v>0</v>
      </c>
      <c r="K39" s="134"/>
      <c r="L39" s="170"/>
      <c r="M39" s="176">
        <f>Planilha!T17/12</f>
        <v>0</v>
      </c>
      <c r="N39" s="123"/>
      <c r="O39" s="177"/>
      <c r="P39" s="175">
        <f>Planilha!T17/12</f>
        <v>0</v>
      </c>
      <c r="Q39" s="134"/>
      <c r="R39" s="170"/>
      <c r="S39" s="178">
        <f>S40</f>
        <v>0</v>
      </c>
      <c r="T39" s="168"/>
      <c r="U39" s="169"/>
    </row>
    <row r="40" spans="1:30" ht="15" customHeight="1" thickBot="1" x14ac:dyDescent="0.45">
      <c r="A40" s="142" t="s">
        <v>12</v>
      </c>
      <c r="B40" s="143"/>
      <c r="C40" s="143"/>
      <c r="D40" s="143"/>
      <c r="E40" s="143"/>
      <c r="F40" s="143"/>
      <c r="G40" s="143"/>
      <c r="H40" s="143"/>
      <c r="I40" s="143"/>
      <c r="J40" s="134">
        <f>Planilha!T17/12</f>
        <v>0</v>
      </c>
      <c r="K40" s="134"/>
      <c r="L40" s="134"/>
      <c r="M40" s="134">
        <f>Planilha!T17/12</f>
        <v>0</v>
      </c>
      <c r="N40" s="134"/>
      <c r="O40" s="134"/>
      <c r="P40" s="134">
        <f>Planilha!T17/12</f>
        <v>0</v>
      </c>
      <c r="Q40" s="134"/>
      <c r="R40" s="134"/>
      <c r="S40" s="134">
        <f>TRUNC(SUM(J16:R16,J24:R24,J32:R32,J40:R40),2)</f>
        <v>0</v>
      </c>
      <c r="T40" s="134"/>
      <c r="U40" s="170"/>
      <c r="X40" s="19"/>
      <c r="Y40" s="19"/>
      <c r="Z40" s="19"/>
      <c r="AA40" s="19"/>
      <c r="AB40" s="19"/>
    </row>
    <row r="41" spans="1:30" ht="15" customHeight="1" x14ac:dyDescent="0.4">
      <c r="A41" s="140" t="s">
        <v>11</v>
      </c>
      <c r="B41" s="141"/>
      <c r="C41" s="141"/>
      <c r="D41" s="141"/>
      <c r="E41" s="141"/>
      <c r="F41" s="141"/>
      <c r="G41" s="141"/>
      <c r="H41" s="141"/>
      <c r="I41" s="141"/>
      <c r="J41" s="144" t="e">
        <f>J40/Planilha!$T$17</f>
        <v>#DIV/0!</v>
      </c>
      <c r="K41" s="144"/>
      <c r="L41" s="144"/>
      <c r="M41" s="144" t="e">
        <f>M40/Planilha!$T$17</f>
        <v>#DIV/0!</v>
      </c>
      <c r="N41" s="144"/>
      <c r="O41" s="144"/>
      <c r="P41" s="144" t="e">
        <f>P40/Planilha!$T$17</f>
        <v>#DIV/0!</v>
      </c>
      <c r="Q41" s="144"/>
      <c r="R41" s="144"/>
      <c r="S41" s="148" t="e">
        <f>SUM(S33,J41:R41)</f>
        <v>#DIV/0!</v>
      </c>
      <c r="T41" s="148"/>
      <c r="U41" s="149"/>
    </row>
    <row r="42" spans="1:30" ht="15" customHeight="1" x14ac:dyDescent="0.4">
      <c r="A42" s="127" t="s">
        <v>23</v>
      </c>
      <c r="B42" s="128"/>
      <c r="C42" s="128"/>
      <c r="D42" s="128"/>
      <c r="E42" s="128"/>
      <c r="F42" s="128"/>
      <c r="G42" s="128"/>
      <c r="H42" s="128"/>
      <c r="I42" s="128"/>
      <c r="J42" s="129">
        <f>P34+J40</f>
        <v>0</v>
      </c>
      <c r="K42" s="129"/>
      <c r="L42" s="129"/>
      <c r="M42" s="129">
        <f>M40+J42</f>
        <v>0</v>
      </c>
      <c r="N42" s="129"/>
      <c r="O42" s="129"/>
      <c r="P42" s="129">
        <f>P40+M42</f>
        <v>0</v>
      </c>
      <c r="Q42" s="129"/>
      <c r="R42" s="129"/>
      <c r="S42" s="129" t="s">
        <v>30</v>
      </c>
      <c r="T42" s="129"/>
      <c r="U42" s="150"/>
    </row>
    <row r="43" spans="1:30" ht="15" customHeight="1" thickBot="1" x14ac:dyDescent="0.45">
      <c r="A43" s="124" t="s">
        <v>24</v>
      </c>
      <c r="B43" s="125"/>
      <c r="C43" s="125"/>
      <c r="D43" s="125"/>
      <c r="E43" s="125"/>
      <c r="F43" s="125"/>
      <c r="G43" s="125"/>
      <c r="H43" s="125"/>
      <c r="I43" s="125"/>
      <c r="J43" s="126">
        <v>0.8333333292927414</v>
      </c>
      <c r="K43" s="126"/>
      <c r="L43" s="126"/>
      <c r="M43" s="126">
        <v>0.91666666262607477</v>
      </c>
      <c r="N43" s="126"/>
      <c r="O43" s="126"/>
      <c r="P43" s="126">
        <v>0.99999999595940814</v>
      </c>
      <c r="Q43" s="126"/>
      <c r="R43" s="126"/>
      <c r="S43" s="126" t="s">
        <v>30</v>
      </c>
      <c r="T43" s="126"/>
      <c r="U43" s="171"/>
    </row>
    <row r="44" spans="1:30" ht="5.25" customHeight="1" thickBot="1" x14ac:dyDescent="0.4">
      <c r="A44" s="173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3"/>
    </row>
  </sheetData>
  <sheetProtection algorithmName="SHA-512" hashValue="EGbG/LlZ1sv5b07VDx6ySn99pPe8ws0BczVTOJVnxhPKphbGEgPbqYc7NWjG0DSTKWVHryFpTQPMuNKDoJO57Q==" saltValue="xDsaFjQ2Rws2o/UlSYkgTQ==" spinCount="100000" sheet="1" objects="1" scenarios="1"/>
  <mergeCells count="152">
    <mergeCell ref="A41:I41"/>
    <mergeCell ref="J41:L41"/>
    <mergeCell ref="J38:L38"/>
    <mergeCell ref="M38:O38"/>
    <mergeCell ref="P38:R38"/>
    <mergeCell ref="B39:I39"/>
    <mergeCell ref="J39:L39"/>
    <mergeCell ref="M39:O39"/>
    <mergeCell ref="P39:R39"/>
    <mergeCell ref="S39:U39"/>
    <mergeCell ref="A40:I40"/>
    <mergeCell ref="J40:L40"/>
    <mergeCell ref="M40:O40"/>
    <mergeCell ref="P40:R40"/>
    <mergeCell ref="S40:U40"/>
    <mergeCell ref="A35:I35"/>
    <mergeCell ref="J35:L35"/>
    <mergeCell ref="M35:O35"/>
    <mergeCell ref="P35:R35"/>
    <mergeCell ref="S35:U35"/>
    <mergeCell ref="A36:U36"/>
    <mergeCell ref="A44:U44"/>
    <mergeCell ref="M41:O41"/>
    <mergeCell ref="P41:R41"/>
    <mergeCell ref="S41:U41"/>
    <mergeCell ref="A42:I42"/>
    <mergeCell ref="J42:L42"/>
    <mergeCell ref="M42:O42"/>
    <mergeCell ref="P42:R42"/>
    <mergeCell ref="S42:U42"/>
    <mergeCell ref="A43:I43"/>
    <mergeCell ref="J43:L43"/>
    <mergeCell ref="M43:O43"/>
    <mergeCell ref="P43:R43"/>
    <mergeCell ref="S43:U43"/>
    <mergeCell ref="A37:A38"/>
    <mergeCell ref="B37:I38"/>
    <mergeCell ref="J37:R37"/>
    <mergeCell ref="S37:U38"/>
    <mergeCell ref="A33:I33"/>
    <mergeCell ref="J33:L33"/>
    <mergeCell ref="M33:O33"/>
    <mergeCell ref="P33:R33"/>
    <mergeCell ref="S33:U33"/>
    <mergeCell ref="A34:I34"/>
    <mergeCell ref="J34:L34"/>
    <mergeCell ref="M34:O34"/>
    <mergeCell ref="P34:R34"/>
    <mergeCell ref="S34:U34"/>
    <mergeCell ref="B31:I31"/>
    <mergeCell ref="J31:L31"/>
    <mergeCell ref="M31:O31"/>
    <mergeCell ref="P31:R31"/>
    <mergeCell ref="S31:U31"/>
    <mergeCell ref="A32:I32"/>
    <mergeCell ref="J32:L32"/>
    <mergeCell ref="M32:O32"/>
    <mergeCell ref="P32:R32"/>
    <mergeCell ref="S32:U32"/>
    <mergeCell ref="S24:U24"/>
    <mergeCell ref="S25:U25"/>
    <mergeCell ref="S26:U26"/>
    <mergeCell ref="S27:U27"/>
    <mergeCell ref="A29:A30"/>
    <mergeCell ref="B29:I30"/>
    <mergeCell ref="J29:R29"/>
    <mergeCell ref="S29:U30"/>
    <mergeCell ref="J30:L30"/>
    <mergeCell ref="M30:O30"/>
    <mergeCell ref="P30:R30"/>
    <mergeCell ref="A25:I25"/>
    <mergeCell ref="M25:O25"/>
    <mergeCell ref="P25:R25"/>
    <mergeCell ref="A28:U28"/>
    <mergeCell ref="S21:U22"/>
    <mergeCell ref="P22:R22"/>
    <mergeCell ref="S23:U23"/>
    <mergeCell ref="S13:U14"/>
    <mergeCell ref="S15:U15"/>
    <mergeCell ref="S16:U16"/>
    <mergeCell ref="M19:O19"/>
    <mergeCell ref="J17:L17"/>
    <mergeCell ref="P16:R16"/>
    <mergeCell ref="J19:L19"/>
    <mergeCell ref="O5:R5"/>
    <mergeCell ref="B5:N5"/>
    <mergeCell ref="A1:U2"/>
    <mergeCell ref="A3:U3"/>
    <mergeCell ref="A4:A11"/>
    <mergeCell ref="B4:R4"/>
    <mergeCell ref="S4:U11"/>
    <mergeCell ref="O8:R8"/>
    <mergeCell ref="O7:R7"/>
    <mergeCell ref="O6:R6"/>
    <mergeCell ref="B6:N6"/>
    <mergeCell ref="B7:N7"/>
    <mergeCell ref="B8:C8"/>
    <mergeCell ref="D8:N8"/>
    <mergeCell ref="B9:C9"/>
    <mergeCell ref="D9:R9"/>
    <mergeCell ref="B10:C10"/>
    <mergeCell ref="D10:R10"/>
    <mergeCell ref="B11:R11"/>
    <mergeCell ref="A12:U12"/>
    <mergeCell ref="P17:R17"/>
    <mergeCell ref="P18:R18"/>
    <mergeCell ref="P15:R15"/>
    <mergeCell ref="J15:L15"/>
    <mergeCell ref="M17:O17"/>
    <mergeCell ref="M18:O18"/>
    <mergeCell ref="S17:U17"/>
    <mergeCell ref="S18:U18"/>
    <mergeCell ref="J13:R13"/>
    <mergeCell ref="P14:R14"/>
    <mergeCell ref="A20:U20"/>
    <mergeCell ref="P19:R19"/>
    <mergeCell ref="J16:L16"/>
    <mergeCell ref="A13:A14"/>
    <mergeCell ref="B13:I14"/>
    <mergeCell ref="J14:L14"/>
    <mergeCell ref="M15:O15"/>
    <mergeCell ref="M14:O14"/>
    <mergeCell ref="A18:I18"/>
    <mergeCell ref="A19:I19"/>
    <mergeCell ref="A17:I17"/>
    <mergeCell ref="A16:I16"/>
    <mergeCell ref="J18:L18"/>
    <mergeCell ref="M16:O16"/>
    <mergeCell ref="B15:I15"/>
    <mergeCell ref="S19:U19"/>
    <mergeCell ref="A21:A22"/>
    <mergeCell ref="B21:I22"/>
    <mergeCell ref="J22:L22"/>
    <mergeCell ref="M22:O22"/>
    <mergeCell ref="B23:I23"/>
    <mergeCell ref="J23:L23"/>
    <mergeCell ref="M23:O23"/>
    <mergeCell ref="P23:R23"/>
    <mergeCell ref="A27:I27"/>
    <mergeCell ref="J27:L27"/>
    <mergeCell ref="A26:I26"/>
    <mergeCell ref="J26:L26"/>
    <mergeCell ref="M26:O26"/>
    <mergeCell ref="P26:R26"/>
    <mergeCell ref="J25:L25"/>
    <mergeCell ref="M27:O27"/>
    <mergeCell ref="P27:R27"/>
    <mergeCell ref="A24:I24"/>
    <mergeCell ref="J24:L24"/>
    <mergeCell ref="M24:O24"/>
    <mergeCell ref="P24:R24"/>
    <mergeCell ref="J21:R21"/>
  </mergeCells>
  <phoneticPr fontId="14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55" orientation="portrait" r:id="rId1"/>
  <ignoredErrors>
    <ignoredError sqref="D9:D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6C284-80EB-4A3E-A869-044889753E66}">
  <sheetPr codeName="Planilha6">
    <tabColor rgb="FF002060"/>
  </sheetPr>
  <dimension ref="A1:U57"/>
  <sheetViews>
    <sheetView showGridLines="0" view="pageBreakPreview" zoomScaleNormal="100" zoomScaleSheetLayoutView="100" zoomScalePageLayoutView="70" workbookViewId="0">
      <selection activeCell="B5" sqref="B5:N5"/>
    </sheetView>
  </sheetViews>
  <sheetFormatPr defaultColWidth="9.1796875" defaultRowHeight="14.5" x14ac:dyDescent="0.35"/>
  <cols>
    <col min="1" max="7" width="7.7265625" style="8" customWidth="1"/>
    <col min="8" max="8" width="13.26953125" style="8" customWidth="1"/>
    <col min="9" max="14" width="7.7265625" style="8" customWidth="1"/>
    <col min="15" max="16" width="8.7265625" style="8" customWidth="1"/>
    <col min="17" max="17" width="7.7265625" style="8" customWidth="1"/>
    <col min="18" max="18" width="6.7265625" style="8" customWidth="1"/>
    <col min="19" max="19" width="7.7265625" style="8" customWidth="1"/>
    <col min="20" max="20" width="7" style="8" customWidth="1"/>
    <col min="21" max="21" width="7.1796875" style="8" customWidth="1"/>
    <col min="22" max="16384" width="9.1796875" style="8"/>
  </cols>
  <sheetData>
    <row r="1" spans="1:21" ht="30" customHeight="1" x14ac:dyDescent="0.35">
      <c r="A1" s="151" t="s">
        <v>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3"/>
    </row>
    <row r="2" spans="1:21" ht="30" customHeight="1" thickBot="1" x14ac:dyDescent="0.8">
      <c r="A2" s="197" t="s">
        <v>14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9"/>
    </row>
    <row r="3" spans="1:21" ht="5.25" customHeight="1" thickBot="1" x14ac:dyDescent="0.4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2"/>
    </row>
    <row r="4" spans="1:21" ht="15" customHeight="1" x14ac:dyDescent="0.35">
      <c r="A4" s="106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96"/>
      <c r="T4" s="96"/>
      <c r="U4" s="97"/>
    </row>
    <row r="5" spans="1:21" ht="15" customHeight="1" x14ac:dyDescent="0.4">
      <c r="A5" s="107"/>
      <c r="B5" s="103" t="s">
        <v>70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5" t="s">
        <v>71</v>
      </c>
      <c r="P5" s="105"/>
      <c r="Q5" s="105"/>
      <c r="R5" s="105"/>
      <c r="S5" s="98"/>
      <c r="T5" s="98"/>
      <c r="U5" s="99"/>
    </row>
    <row r="6" spans="1:21" ht="15" customHeight="1" x14ac:dyDescent="0.4">
      <c r="A6" s="107"/>
      <c r="B6" s="103" t="s">
        <v>72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5" t="s">
        <v>73</v>
      </c>
      <c r="P6" s="105"/>
      <c r="Q6" s="105"/>
      <c r="R6" s="105"/>
      <c r="S6" s="98"/>
      <c r="T6" s="98"/>
      <c r="U6" s="99"/>
    </row>
    <row r="7" spans="1:21" ht="15" customHeight="1" x14ac:dyDescent="0.4">
      <c r="A7" s="107"/>
      <c r="B7" s="103" t="s">
        <v>74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5" t="s">
        <v>75</v>
      </c>
      <c r="P7" s="105"/>
      <c r="Q7" s="105"/>
      <c r="R7" s="105"/>
      <c r="S7" s="98"/>
      <c r="T7" s="98"/>
      <c r="U7" s="99"/>
    </row>
    <row r="8" spans="1:21" ht="15" customHeight="1" x14ac:dyDescent="0.4">
      <c r="A8" s="107"/>
      <c r="B8" s="42" t="s">
        <v>77</v>
      </c>
      <c r="C8" s="42"/>
      <c r="D8" s="43">
        <f>Planilha!$D$8</f>
        <v>1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105" t="s">
        <v>76</v>
      </c>
      <c r="P8" s="105"/>
      <c r="Q8" s="105"/>
      <c r="R8" s="105"/>
      <c r="S8" s="98"/>
      <c r="T8" s="98"/>
      <c r="U8" s="99"/>
    </row>
    <row r="9" spans="1:21" ht="15" customHeight="1" x14ac:dyDescent="0.4">
      <c r="A9" s="107"/>
      <c r="B9" s="42" t="s">
        <v>78</v>
      </c>
      <c r="C9" s="42"/>
      <c r="D9" s="42" t="str">
        <f>Planilha!$D$9</f>
        <v>NOME DA EMPRESA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98"/>
      <c r="T9" s="98"/>
      <c r="U9" s="99"/>
    </row>
    <row r="10" spans="1:21" ht="15" customHeight="1" x14ac:dyDescent="0.35">
      <c r="A10" s="107"/>
      <c r="B10" s="45" t="s">
        <v>80</v>
      </c>
      <c r="C10" s="45"/>
      <c r="D10" s="45" t="str">
        <f>Planilha!$D$10</f>
        <v>NÚMERO DO CNPJ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98"/>
      <c r="T10" s="98"/>
      <c r="U10" s="99"/>
    </row>
    <row r="11" spans="1:21" ht="15" customHeight="1" thickBot="1" x14ac:dyDescent="0.4">
      <c r="A11" s="108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0"/>
      <c r="T11" s="100"/>
      <c r="U11" s="101"/>
    </row>
    <row r="12" spans="1:21" ht="5.25" customHeight="1" thickBot="1" x14ac:dyDescent="0.4">
      <c r="A12" s="70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2"/>
    </row>
    <row r="13" spans="1:21" ht="16" x14ac:dyDescent="0.4">
      <c r="A13" s="204"/>
      <c r="B13" s="205"/>
      <c r="C13" s="205"/>
      <c r="D13" s="205"/>
      <c r="E13" s="205"/>
      <c r="F13" s="210"/>
      <c r="G13" s="209" t="s">
        <v>15</v>
      </c>
      <c r="H13" s="209"/>
      <c r="I13" s="209"/>
      <c r="J13" s="209"/>
      <c r="K13" s="209"/>
      <c r="L13" s="209"/>
      <c r="M13" s="209"/>
      <c r="N13" s="209"/>
      <c r="O13" s="209"/>
      <c r="P13" s="209"/>
      <c r="Q13" s="208"/>
      <c r="R13" s="205"/>
      <c r="S13" s="205"/>
      <c r="T13" s="205"/>
      <c r="U13" s="206"/>
    </row>
    <row r="14" spans="1:21" ht="5.25" customHeight="1" x14ac:dyDescent="0.4">
      <c r="A14" s="201"/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3"/>
    </row>
    <row r="15" spans="1:21" ht="15" x14ac:dyDescent="0.4">
      <c r="A15" s="9"/>
      <c r="B15" s="26"/>
      <c r="C15" s="26"/>
      <c r="D15" s="26"/>
      <c r="G15" s="27" t="s">
        <v>16</v>
      </c>
      <c r="H15" s="215" t="s">
        <v>33</v>
      </c>
      <c r="I15" s="215"/>
      <c r="J15" s="215"/>
      <c r="K15" s="215"/>
      <c r="L15" s="215"/>
      <c r="M15" s="27">
        <v>-1</v>
      </c>
      <c r="N15" s="28"/>
      <c r="Q15" s="29"/>
      <c r="R15" s="29"/>
      <c r="S15" s="29"/>
      <c r="T15" s="29"/>
      <c r="U15" s="10"/>
    </row>
    <row r="16" spans="1:21" ht="15" x14ac:dyDescent="0.4">
      <c r="A16" s="15"/>
      <c r="C16" s="26"/>
      <c r="D16" s="26"/>
      <c r="G16" s="26"/>
      <c r="H16" s="216" t="s">
        <v>17</v>
      </c>
      <c r="I16" s="216"/>
      <c r="J16" s="216"/>
      <c r="K16" s="216"/>
      <c r="L16" s="216"/>
      <c r="M16" s="30"/>
      <c r="N16" s="30"/>
      <c r="O16" s="30"/>
      <c r="P16" s="30"/>
      <c r="Q16" s="26"/>
      <c r="R16" s="26"/>
      <c r="S16" s="26"/>
      <c r="T16" s="26"/>
      <c r="U16" s="11"/>
    </row>
    <row r="17" spans="1:21" ht="5.25" customHeight="1" x14ac:dyDescent="0.4">
      <c r="A17" s="212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4"/>
    </row>
    <row r="18" spans="1:21" ht="15" x14ac:dyDescent="0.4">
      <c r="A18" s="15"/>
      <c r="G18" s="31" t="s">
        <v>34</v>
      </c>
      <c r="H18" s="193" t="s">
        <v>37</v>
      </c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4"/>
    </row>
    <row r="19" spans="1:21" x14ac:dyDescent="0.35">
      <c r="A19" s="9"/>
      <c r="G19" s="31" t="s">
        <v>35</v>
      </c>
      <c r="H19" s="193" t="s">
        <v>38</v>
      </c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4"/>
    </row>
    <row r="20" spans="1:21" x14ac:dyDescent="0.35">
      <c r="A20" s="9"/>
      <c r="G20" s="31" t="s">
        <v>36</v>
      </c>
      <c r="H20" s="193" t="s">
        <v>39</v>
      </c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4"/>
    </row>
    <row r="21" spans="1:21" ht="15" thickBot="1" x14ac:dyDescent="0.4">
      <c r="A21" s="9"/>
      <c r="G21" s="31" t="s">
        <v>18</v>
      </c>
      <c r="H21" s="193" t="s">
        <v>40</v>
      </c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4"/>
    </row>
    <row r="22" spans="1:21" ht="5.25" customHeight="1" thickBot="1" x14ac:dyDescent="0.45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4"/>
    </row>
    <row r="23" spans="1:21" ht="16" x14ac:dyDescent="0.35">
      <c r="A23" s="185" t="s">
        <v>64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7"/>
    </row>
    <row r="24" spans="1:21" ht="5.25" customHeight="1" x14ac:dyDescent="0.35">
      <c r="A24" s="188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90"/>
    </row>
    <row r="25" spans="1:21" ht="16" x14ac:dyDescent="0.35">
      <c r="A25" s="13"/>
      <c r="B25" s="32"/>
      <c r="C25" s="32"/>
      <c r="D25" s="32"/>
      <c r="E25" s="32"/>
      <c r="F25" s="32"/>
      <c r="G25" s="192" t="s">
        <v>41</v>
      </c>
      <c r="H25" s="192"/>
      <c r="I25" s="192"/>
      <c r="J25" s="192"/>
      <c r="K25" s="192"/>
      <c r="L25" s="192"/>
      <c r="M25" s="192"/>
      <c r="N25" s="196">
        <v>4.01</v>
      </c>
      <c r="O25" s="196"/>
      <c r="P25" s="196"/>
      <c r="Q25" s="32"/>
      <c r="R25" s="32"/>
      <c r="S25" s="32"/>
      <c r="T25" s="32"/>
      <c r="U25" s="14"/>
    </row>
    <row r="26" spans="1:21" ht="16" x14ac:dyDescent="0.35">
      <c r="A26" s="13"/>
      <c r="B26" s="32"/>
      <c r="C26" s="32"/>
      <c r="D26" s="32"/>
      <c r="E26" s="32"/>
      <c r="F26" s="32"/>
      <c r="G26" s="192" t="s">
        <v>42</v>
      </c>
      <c r="H26" s="192"/>
      <c r="I26" s="192"/>
      <c r="J26" s="192"/>
      <c r="K26" s="192"/>
      <c r="L26" s="192"/>
      <c r="M26" s="192"/>
      <c r="N26" s="196">
        <v>0.4</v>
      </c>
      <c r="O26" s="196"/>
      <c r="P26" s="196"/>
      <c r="Q26" s="32"/>
      <c r="R26" s="32"/>
      <c r="S26" s="32"/>
      <c r="T26" s="32"/>
      <c r="U26" s="14"/>
    </row>
    <row r="27" spans="1:21" ht="16" x14ac:dyDescent="0.35">
      <c r="A27" s="13"/>
      <c r="B27" s="32"/>
      <c r="C27" s="32"/>
      <c r="D27" s="32"/>
      <c r="E27" s="32"/>
      <c r="F27" s="32"/>
      <c r="G27" s="192" t="s">
        <v>43</v>
      </c>
      <c r="H27" s="192"/>
      <c r="I27" s="192"/>
      <c r="J27" s="192"/>
      <c r="K27" s="192"/>
      <c r="L27" s="192"/>
      <c r="M27" s="192"/>
      <c r="N27" s="196">
        <v>0.5</v>
      </c>
      <c r="O27" s="196"/>
      <c r="P27" s="196"/>
      <c r="Q27" s="32"/>
      <c r="R27" s="32"/>
      <c r="S27" s="32"/>
      <c r="T27" s="32"/>
      <c r="U27" s="14"/>
    </row>
    <row r="28" spans="1:21" ht="16.5" thickBot="1" x14ac:dyDescent="0.4">
      <c r="A28" s="13"/>
      <c r="B28" s="32"/>
      <c r="C28" s="32"/>
      <c r="D28" s="32"/>
      <c r="E28" s="32"/>
      <c r="F28" s="32"/>
      <c r="G28" s="191" t="s">
        <v>44</v>
      </c>
      <c r="H28" s="191"/>
      <c r="I28" s="191"/>
      <c r="J28" s="191"/>
      <c r="K28" s="191"/>
      <c r="L28" s="191"/>
      <c r="M28" s="191"/>
      <c r="N28" s="195">
        <v>4.91</v>
      </c>
      <c r="O28" s="195"/>
      <c r="P28" s="195"/>
      <c r="Q28" s="32"/>
      <c r="R28" s="32"/>
      <c r="S28" s="32"/>
      <c r="T28" s="32"/>
      <c r="U28" s="14"/>
    </row>
    <row r="29" spans="1:21" ht="5.25" customHeight="1" thickBot="1" x14ac:dyDescent="0.45">
      <c r="A29" s="182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4"/>
    </row>
    <row r="30" spans="1:21" ht="16" x14ac:dyDescent="0.35">
      <c r="A30" s="185" t="s">
        <v>63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7"/>
    </row>
    <row r="31" spans="1:21" ht="5.25" customHeight="1" x14ac:dyDescent="0.35">
      <c r="A31" s="188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90"/>
    </row>
    <row r="32" spans="1:21" ht="16" x14ac:dyDescent="0.35">
      <c r="A32" s="13"/>
      <c r="B32" s="32"/>
      <c r="C32" s="32"/>
      <c r="D32" s="32"/>
      <c r="E32" s="32"/>
      <c r="F32" s="32"/>
      <c r="G32" s="192" t="s">
        <v>45</v>
      </c>
      <c r="H32" s="192"/>
      <c r="I32" s="192"/>
      <c r="J32" s="192"/>
      <c r="K32" s="192"/>
      <c r="L32" s="192"/>
      <c r="M32" s="192"/>
      <c r="N32" s="196">
        <v>1.1100000000000001</v>
      </c>
      <c r="O32" s="196"/>
      <c r="P32" s="196"/>
      <c r="Q32" s="32"/>
      <c r="R32" s="32"/>
      <c r="S32" s="32"/>
      <c r="T32" s="32"/>
      <c r="U32" s="14"/>
    </row>
    <row r="33" spans="1:21" ht="16.5" thickBot="1" x14ac:dyDescent="0.4">
      <c r="A33" s="13"/>
      <c r="B33" s="32"/>
      <c r="C33" s="32"/>
      <c r="D33" s="32"/>
      <c r="E33" s="32"/>
      <c r="F33" s="32"/>
      <c r="G33" s="191" t="s">
        <v>46</v>
      </c>
      <c r="H33" s="191"/>
      <c r="I33" s="191"/>
      <c r="J33" s="191"/>
      <c r="K33" s="191"/>
      <c r="L33" s="191"/>
      <c r="M33" s="191"/>
      <c r="N33" s="195">
        <v>1.1100000000000001</v>
      </c>
      <c r="O33" s="195"/>
      <c r="P33" s="195"/>
      <c r="Q33" s="32"/>
      <c r="R33" s="32"/>
      <c r="S33" s="32"/>
      <c r="T33" s="32"/>
      <c r="U33" s="14"/>
    </row>
    <row r="34" spans="1:21" ht="5.25" customHeight="1" thickBot="1" x14ac:dyDescent="0.45">
      <c r="A34" s="182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4"/>
    </row>
    <row r="35" spans="1:21" ht="16" x14ac:dyDescent="0.35">
      <c r="A35" s="185" t="s">
        <v>65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7"/>
    </row>
    <row r="36" spans="1:21" ht="5.25" customHeight="1" x14ac:dyDescent="0.35">
      <c r="A36" s="188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90"/>
    </row>
    <row r="37" spans="1:21" ht="16" x14ac:dyDescent="0.35">
      <c r="A37" s="13"/>
      <c r="B37" s="32"/>
      <c r="C37" s="32"/>
      <c r="D37" s="32"/>
      <c r="E37" s="32"/>
      <c r="F37" s="32"/>
      <c r="G37" s="192" t="s">
        <v>47</v>
      </c>
      <c r="H37" s="192"/>
      <c r="I37" s="192"/>
      <c r="J37" s="192"/>
      <c r="K37" s="192"/>
      <c r="L37" s="192"/>
      <c r="M37" s="192"/>
      <c r="N37" s="196">
        <v>7.3</v>
      </c>
      <c r="O37" s="196"/>
      <c r="P37" s="196"/>
      <c r="Q37" s="32"/>
      <c r="R37" s="32"/>
      <c r="S37" s="32"/>
      <c r="T37" s="32"/>
      <c r="U37" s="14"/>
    </row>
    <row r="38" spans="1:21" ht="16.5" thickBot="1" x14ac:dyDescent="0.4">
      <c r="A38" s="13"/>
      <c r="B38" s="32"/>
      <c r="C38" s="32"/>
      <c r="D38" s="32"/>
      <c r="E38" s="32"/>
      <c r="F38" s="32"/>
      <c r="G38" s="191" t="s">
        <v>48</v>
      </c>
      <c r="H38" s="191"/>
      <c r="I38" s="191"/>
      <c r="J38" s="191"/>
      <c r="K38" s="191"/>
      <c r="L38" s="191"/>
      <c r="M38" s="191"/>
      <c r="N38" s="195">
        <v>7.3</v>
      </c>
      <c r="O38" s="195"/>
      <c r="P38" s="195"/>
      <c r="Q38" s="32"/>
      <c r="R38" s="32"/>
      <c r="S38" s="32"/>
      <c r="T38" s="32"/>
      <c r="U38" s="14"/>
    </row>
    <row r="39" spans="1:21" ht="5.25" customHeight="1" thickBot="1" x14ac:dyDescent="0.45">
      <c r="A39" s="182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4"/>
    </row>
    <row r="40" spans="1:21" ht="16" x14ac:dyDescent="0.35">
      <c r="A40" s="185" t="s">
        <v>66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7"/>
    </row>
    <row r="41" spans="1:21" ht="5.25" customHeight="1" x14ac:dyDescent="0.35">
      <c r="A41" s="188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90"/>
    </row>
    <row r="42" spans="1:21" ht="16" x14ac:dyDescent="0.35">
      <c r="A42" s="13"/>
      <c r="B42" s="32"/>
      <c r="C42" s="192" t="s">
        <v>50</v>
      </c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6">
        <v>2</v>
      </c>
      <c r="R42" s="196"/>
      <c r="S42" s="196"/>
      <c r="T42" s="32"/>
      <c r="U42" s="14"/>
    </row>
    <row r="43" spans="1:21" ht="16" x14ac:dyDescent="0.35">
      <c r="A43" s="13"/>
      <c r="B43" s="32"/>
      <c r="C43" s="192" t="s">
        <v>51</v>
      </c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6">
        <v>3</v>
      </c>
      <c r="R43" s="196"/>
      <c r="S43" s="196"/>
      <c r="T43" s="32"/>
      <c r="U43" s="14"/>
    </row>
    <row r="44" spans="1:21" ht="16" x14ac:dyDescent="0.35">
      <c r="A44" s="13"/>
      <c r="B44" s="32"/>
      <c r="C44" s="192" t="s">
        <v>52</v>
      </c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6">
        <v>0.65</v>
      </c>
      <c r="R44" s="196"/>
      <c r="S44" s="196"/>
      <c r="T44" s="32"/>
      <c r="U44" s="14"/>
    </row>
    <row r="45" spans="1:21" ht="16" x14ac:dyDescent="0.35">
      <c r="A45" s="13"/>
      <c r="B45" s="32"/>
      <c r="C45" s="192" t="s">
        <v>53</v>
      </c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6">
        <v>4.5</v>
      </c>
      <c r="R45" s="196"/>
      <c r="S45" s="196"/>
      <c r="T45" s="32"/>
      <c r="U45" s="14"/>
    </row>
    <row r="46" spans="1:21" ht="16.5" thickBot="1" x14ac:dyDescent="0.4">
      <c r="A46" s="13"/>
      <c r="B46" s="32"/>
      <c r="C46" s="191" t="s">
        <v>49</v>
      </c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5">
        <v>10.15</v>
      </c>
      <c r="R46" s="195"/>
      <c r="S46" s="195"/>
      <c r="T46" s="32"/>
      <c r="U46" s="14"/>
    </row>
    <row r="47" spans="1:21" ht="5.15" customHeight="1" thickBot="1" x14ac:dyDescent="0.45">
      <c r="A47" s="182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4"/>
    </row>
    <row r="48" spans="1:21" ht="16" x14ac:dyDescent="0.4">
      <c r="A48" s="204" t="s">
        <v>19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6"/>
    </row>
    <row r="49" spans="1:21" ht="5.25" customHeight="1" x14ac:dyDescent="0.4">
      <c r="A49" s="201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3"/>
    </row>
    <row r="50" spans="1:21" ht="16" x14ac:dyDescent="0.4">
      <c r="A50" s="2"/>
      <c r="B50" s="1"/>
      <c r="C50" s="1"/>
      <c r="D50" s="1"/>
      <c r="E50" s="1"/>
      <c r="F50" s="1"/>
      <c r="G50" s="181" t="s">
        <v>67</v>
      </c>
      <c r="H50" s="181"/>
      <c r="I50" s="181"/>
      <c r="J50" s="181"/>
      <c r="K50" s="181"/>
      <c r="L50" s="181"/>
      <c r="M50" s="181"/>
      <c r="N50" s="181"/>
      <c r="O50" s="181"/>
      <c r="P50" s="181"/>
      <c r="Q50" s="1"/>
      <c r="R50" s="1"/>
      <c r="S50" s="1"/>
      <c r="T50" s="1"/>
      <c r="U50" s="3"/>
    </row>
    <row r="51" spans="1:21" ht="50.25" hidden="1" customHeight="1" x14ac:dyDescent="0.4">
      <c r="A51" s="2"/>
      <c r="B51" s="1"/>
      <c r="C51" s="1"/>
      <c r="D51" s="1"/>
      <c r="E51" s="1"/>
      <c r="F51" s="1"/>
      <c r="G51" s="181" t="s">
        <v>20</v>
      </c>
      <c r="H51" s="181"/>
      <c r="I51" s="181"/>
      <c r="J51" s="181"/>
      <c r="K51" s="181"/>
      <c r="L51" s="181"/>
      <c r="M51" s="181"/>
      <c r="N51" s="179" t="s">
        <v>61</v>
      </c>
      <c r="O51" s="179"/>
      <c r="P51" s="179"/>
      <c r="Q51" s="1"/>
      <c r="R51" s="1"/>
      <c r="S51" s="1"/>
      <c r="T51" s="1"/>
      <c r="U51" s="3"/>
    </row>
    <row r="52" spans="1:21" ht="16" hidden="1" x14ac:dyDescent="0.4">
      <c r="A52" s="2"/>
      <c r="B52" s="1"/>
      <c r="C52" s="1"/>
      <c r="D52" s="1"/>
      <c r="E52" s="1"/>
      <c r="F52" s="1"/>
      <c r="G52" s="6" t="s">
        <v>54</v>
      </c>
      <c r="H52" s="207" t="s">
        <v>57</v>
      </c>
      <c r="I52" s="207"/>
      <c r="J52" s="207"/>
      <c r="K52" s="207"/>
      <c r="L52" s="207"/>
      <c r="M52" s="207"/>
      <c r="N52" s="180">
        <v>4.91</v>
      </c>
      <c r="O52" s="180"/>
      <c r="P52" s="180"/>
      <c r="Q52" s="1"/>
      <c r="R52" s="1"/>
      <c r="S52" s="1"/>
      <c r="T52" s="1"/>
      <c r="U52" s="3"/>
    </row>
    <row r="53" spans="1:21" ht="16" hidden="1" x14ac:dyDescent="0.4">
      <c r="A53" s="2"/>
      <c r="B53" s="1"/>
      <c r="C53" s="1"/>
      <c r="D53" s="1"/>
      <c r="E53" s="1"/>
      <c r="F53" s="1"/>
      <c r="G53" s="6" t="s">
        <v>55</v>
      </c>
      <c r="H53" s="207" t="s">
        <v>58</v>
      </c>
      <c r="I53" s="207"/>
      <c r="J53" s="207"/>
      <c r="K53" s="207"/>
      <c r="L53" s="207"/>
      <c r="M53" s="207"/>
      <c r="N53" s="180">
        <v>1.1100000000000001</v>
      </c>
      <c r="O53" s="180"/>
      <c r="P53" s="180"/>
      <c r="Q53" s="1"/>
      <c r="R53" s="1"/>
      <c r="S53" s="1"/>
      <c r="T53" s="1"/>
      <c r="U53" s="3"/>
    </row>
    <row r="54" spans="1:21" ht="16" hidden="1" x14ac:dyDescent="0.4">
      <c r="A54" s="2"/>
      <c r="B54" s="1"/>
      <c r="C54" s="1"/>
      <c r="D54" s="1"/>
      <c r="E54" s="1"/>
      <c r="F54" s="1"/>
      <c r="G54" s="6" t="s">
        <v>56</v>
      </c>
      <c r="H54" s="207" t="s">
        <v>21</v>
      </c>
      <c r="I54" s="207"/>
      <c r="J54" s="207"/>
      <c r="K54" s="207"/>
      <c r="L54" s="207"/>
      <c r="M54" s="207"/>
      <c r="N54" s="180">
        <v>7.3</v>
      </c>
      <c r="O54" s="180"/>
      <c r="P54" s="180"/>
      <c r="Q54" s="1"/>
      <c r="R54" s="1"/>
      <c r="S54" s="1"/>
      <c r="T54" s="1"/>
      <c r="U54" s="3"/>
    </row>
    <row r="55" spans="1:21" ht="16" hidden="1" x14ac:dyDescent="0.4">
      <c r="A55" s="2"/>
      <c r="B55" s="1"/>
      <c r="C55" s="1"/>
      <c r="D55" s="1"/>
      <c r="E55" s="1"/>
      <c r="F55" s="1"/>
      <c r="G55" s="6" t="s">
        <v>28</v>
      </c>
      <c r="H55" s="207" t="s">
        <v>59</v>
      </c>
      <c r="I55" s="207"/>
      <c r="J55" s="207"/>
      <c r="K55" s="207"/>
      <c r="L55" s="207"/>
      <c r="M55" s="207"/>
      <c r="N55" s="180">
        <v>10.15</v>
      </c>
      <c r="O55" s="180"/>
      <c r="P55" s="180"/>
      <c r="Q55" s="1"/>
      <c r="R55" s="1"/>
      <c r="S55" s="1"/>
      <c r="T55" s="1"/>
      <c r="U55" s="3"/>
    </row>
    <row r="56" spans="1:21" ht="16.5" thickBot="1" x14ac:dyDescent="0.45">
      <c r="A56" s="2"/>
      <c r="B56" s="1"/>
      <c r="C56" s="1"/>
      <c r="D56" s="1"/>
      <c r="E56" s="1"/>
      <c r="F56" s="1"/>
      <c r="G56" s="200" t="s">
        <v>22</v>
      </c>
      <c r="H56" s="200"/>
      <c r="I56" s="200"/>
      <c r="J56" s="200"/>
      <c r="K56" s="200"/>
      <c r="L56" s="200"/>
      <c r="M56" s="200"/>
      <c r="N56" s="211">
        <v>0.26679999999999993</v>
      </c>
      <c r="O56" s="211"/>
      <c r="P56" s="211"/>
      <c r="Q56" s="1"/>
      <c r="R56" s="1"/>
      <c r="S56" s="1"/>
      <c r="T56" s="1"/>
      <c r="U56" s="3"/>
    </row>
    <row r="57" spans="1:21" ht="5.25" customHeight="1" thickBot="1" x14ac:dyDescent="0.45">
      <c r="A57" s="182"/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4"/>
    </row>
  </sheetData>
  <sheetProtection algorithmName="SHA-512" hashValue="JOTfDYCjycrIhZ4jJplxc98c+95nDrFFBJmMDZkFoKok0j+TnUPeDhwy86l5jB3jX5dnh8DE8HefODkuvukT7A==" saltValue="rtDWrQSnobMexJ6jnpJIVQ==" spinCount="100000" sheet="1" objects="1" scenarios="1"/>
  <mergeCells count="87">
    <mergeCell ref="H15:L15"/>
    <mergeCell ref="H16:L16"/>
    <mergeCell ref="N56:P56"/>
    <mergeCell ref="H52:M52"/>
    <mergeCell ref="H54:M54"/>
    <mergeCell ref="G28:M28"/>
    <mergeCell ref="G25:M25"/>
    <mergeCell ref="G26:M26"/>
    <mergeCell ref="N26:P26"/>
    <mergeCell ref="H55:M55"/>
    <mergeCell ref="Q42:S42"/>
    <mergeCell ref="A12:U12"/>
    <mergeCell ref="A14:U14"/>
    <mergeCell ref="N25:P25"/>
    <mergeCell ref="N37:P37"/>
    <mergeCell ref="G38:M38"/>
    <mergeCell ref="N38:P38"/>
    <mergeCell ref="Q13:U13"/>
    <mergeCell ref="N27:P27"/>
    <mergeCell ref="N28:P28"/>
    <mergeCell ref="G27:M27"/>
    <mergeCell ref="G13:P13"/>
    <mergeCell ref="A13:F13"/>
    <mergeCell ref="A31:U31"/>
    <mergeCell ref="A17:U17"/>
    <mergeCell ref="A57:U57"/>
    <mergeCell ref="G56:M56"/>
    <mergeCell ref="G51:M51"/>
    <mergeCell ref="C43:P43"/>
    <mergeCell ref="Q44:S44"/>
    <mergeCell ref="Q46:S46"/>
    <mergeCell ref="Q43:S43"/>
    <mergeCell ref="A49:U49"/>
    <mergeCell ref="A48:U48"/>
    <mergeCell ref="C44:P44"/>
    <mergeCell ref="C45:P45"/>
    <mergeCell ref="Q45:S45"/>
    <mergeCell ref="A47:U47"/>
    <mergeCell ref="N55:P55"/>
    <mergeCell ref="H53:M53"/>
    <mergeCell ref="N53:P53"/>
    <mergeCell ref="A1:U1"/>
    <mergeCell ref="A2:U2"/>
    <mergeCell ref="A3:U3"/>
    <mergeCell ref="A4:A11"/>
    <mergeCell ref="B4:R4"/>
    <mergeCell ref="S4:U11"/>
    <mergeCell ref="B11:R11"/>
    <mergeCell ref="O6:R6"/>
    <mergeCell ref="O7:R7"/>
    <mergeCell ref="O5:R5"/>
    <mergeCell ref="B5:N5"/>
    <mergeCell ref="B6:N6"/>
    <mergeCell ref="B7:N7"/>
    <mergeCell ref="O8:R8"/>
    <mergeCell ref="H19:U19"/>
    <mergeCell ref="H20:U20"/>
    <mergeCell ref="G37:M37"/>
    <mergeCell ref="G33:M33"/>
    <mergeCell ref="N33:P33"/>
    <mergeCell ref="A34:U34"/>
    <mergeCell ref="A29:U29"/>
    <mergeCell ref="A30:U30"/>
    <mergeCell ref="A35:U35"/>
    <mergeCell ref="A36:U36"/>
    <mergeCell ref="G32:M32"/>
    <mergeCell ref="N32:P32"/>
    <mergeCell ref="H21:U21"/>
    <mergeCell ref="A23:U23"/>
    <mergeCell ref="A22:U22"/>
    <mergeCell ref="A24:U24"/>
    <mergeCell ref="N51:P51"/>
    <mergeCell ref="N52:P52"/>
    <mergeCell ref="N54:P54"/>
    <mergeCell ref="B8:C8"/>
    <mergeCell ref="D8:N8"/>
    <mergeCell ref="B9:C9"/>
    <mergeCell ref="D9:R9"/>
    <mergeCell ref="B10:C10"/>
    <mergeCell ref="D10:R10"/>
    <mergeCell ref="G50:P50"/>
    <mergeCell ref="A39:U39"/>
    <mergeCell ref="A40:U40"/>
    <mergeCell ref="A41:U41"/>
    <mergeCell ref="C46:P46"/>
    <mergeCell ref="C42:P42"/>
    <mergeCell ref="H18:U1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5" orientation="portrait" r:id="rId1"/>
  <ignoredErrors>
    <ignoredError sqref="D9:D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Planilha</vt:lpstr>
      <vt:lpstr>Cronograma</vt:lpstr>
      <vt:lpstr>BDI</vt:lpstr>
      <vt:lpstr>Cronograma!Area_de_impressao</vt:lpstr>
      <vt:lpstr>Planilha!Area_de_impressao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FILIPE OLIVEIRA PRADO</dc:creator>
  <cp:lastModifiedBy>FILIPE OLIVEIRA PRADO</cp:lastModifiedBy>
  <cp:lastPrinted>2024-08-06T17:26:26Z</cp:lastPrinted>
  <dcterms:created xsi:type="dcterms:W3CDTF">2022-04-15T11:00:14Z</dcterms:created>
  <dcterms:modified xsi:type="dcterms:W3CDTF">2024-08-06T17:27:32Z</dcterms:modified>
</cp:coreProperties>
</file>