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490" windowHeight="7155"/>
  </bookViews>
  <sheets>
    <sheet name="BDI" sheetId="4" r:id="rId1"/>
    <sheet name="MEMÓRIA DE CALCULO" sheetId="2" state="hidden" r:id="rId2"/>
  </sheets>
  <definedNames>
    <definedName name="_xlnm.Print_Area" localSheetId="1">'MEMÓRIA DE CALCULO'!$A$1:$I$58</definedName>
    <definedName name="JR_PAGE_ANCHOR_0_1">#REF!</definedName>
  </definedNames>
  <calcPr calcId="124519"/>
</workbook>
</file>

<file path=xl/calcChain.xml><?xml version="1.0" encoding="utf-8"?>
<calcChain xmlns="http://schemas.openxmlformats.org/spreadsheetml/2006/main">
  <c r="H34" i="4"/>
  <c r="F37" i="2" l="1"/>
  <c r="B55" l="1"/>
  <c r="B45"/>
  <c r="E51" s="1"/>
  <c r="D55" s="1"/>
  <c r="B33"/>
  <c r="B23"/>
  <c r="E29" s="1"/>
  <c r="B15"/>
  <c r="B5"/>
  <c r="E11" s="1"/>
  <c r="D15" s="1"/>
  <c r="F15" s="1"/>
  <c r="D17" s="1"/>
  <c r="D33" l="1"/>
  <c r="F33" s="1"/>
  <c r="F55"/>
  <c r="D57" s="1"/>
  <c r="D39" l="1"/>
</calcChain>
</file>

<file path=xl/sharedStrings.xml><?xml version="1.0" encoding="utf-8"?>
<sst xmlns="http://schemas.openxmlformats.org/spreadsheetml/2006/main" count="91" uniqueCount="55">
  <si>
    <t>X</t>
  </si>
  <si>
    <t>=</t>
  </si>
  <si>
    <t>MAO-DE-OBRA DE SERVENTE,INCLUSIVE ENCARGOS SOCIAIS</t>
  </si>
  <si>
    <t>05.105.0114-0</t>
  </si>
  <si>
    <t>M²</t>
  </si>
  <si>
    <t>ÁREA INTERNA ESCOLAS</t>
  </si>
  <si>
    <t>ÁREA INTERNA CRECHES</t>
  </si>
  <si>
    <t xml:space="preserve">M² ÁREA INTERNA </t>
  </si>
  <si>
    <t>NUMERO SERVENTES ESTIMADOS</t>
  </si>
  <si>
    <t>M² / SERVENTE</t>
  </si>
  <si>
    <t xml:space="preserve">NÚMERO DE SERVENTES = </t>
  </si>
  <si>
    <r>
      <rPr>
        <sz val="8"/>
        <rFont val="Arial"/>
        <family val="2"/>
      </rPr>
      <t>1.1</t>
    </r>
  </si>
  <si>
    <t>CUSTO DA LIMPEZA ÁREA INTERNA</t>
  </si>
  <si>
    <t>EMOP JAN/18</t>
  </si>
  <si>
    <t>CUSTO / M²</t>
  </si>
  <si>
    <t>CUSTO DA LIMPEZA ÁREA EXTERNA</t>
  </si>
  <si>
    <t>ÁREA EXTERNA ESCOLAS</t>
  </si>
  <si>
    <t>ÁREA EXTERNA CRECHES</t>
  </si>
  <si>
    <t>CUSTO DA LIMPEZA ESQUADRIAS INTERNAS E EXTERNAS</t>
  </si>
  <si>
    <t>NÚMERO SERVENTES ESTIMADOS = ÁREA / PRODUTIVIDADE</t>
  </si>
  <si>
    <t>MAO-DE-OBRA DE JARDINEIRO,INCLUSIVE ENCARGOS SOCIAIS</t>
  </si>
  <si>
    <t>05.105.0119-0</t>
  </si>
  <si>
    <t>M² ÁREA EXTERNA</t>
  </si>
  <si>
    <t>PRODUTIVIDADE -  IN 02/08</t>
  </si>
  <si>
    <t>PRODUTIVIDADE - IN 02/08</t>
  </si>
  <si>
    <t>DEMONSTRATIVO   DA   COMPOSIÇÃO   DO   B.D.I</t>
  </si>
  <si>
    <t>X . Taxa representativa das DESPESAS INDIRETAS, exceto tributos e despesas financeiras</t>
  </si>
  <si>
    <t>TIPO</t>
  </si>
  <si>
    <r>
      <t xml:space="preserve">ALÍQUOTA </t>
    </r>
    <r>
      <rPr>
        <b/>
        <sz val="8"/>
        <rFont val="Arial"/>
        <family val="2"/>
      </rPr>
      <t>(%)</t>
    </r>
  </si>
  <si>
    <t>X.1 - Administração Central</t>
  </si>
  <si>
    <t>X.2 - Seguros ( cobrir imprevistos )</t>
  </si>
  <si>
    <t>X.3 - Mobilização e Desmobilização</t>
  </si>
  <si>
    <t>X =</t>
  </si>
  <si>
    <t>Z . Taxa representativa do LUCRO</t>
  </si>
  <si>
    <t>Z.1 - Lucro Presumido</t>
  </si>
  <si>
    <t>Z =</t>
  </si>
  <si>
    <t>I . Taxa representativa da incidência dos IMPOSTOS ( sobre o FATURAMENTO da empresa )</t>
  </si>
  <si>
    <t>I.1 - I S S ( Imposto sobre Serviços ) - (adotar o do Município)</t>
  </si>
  <si>
    <t>I.2 - COFINS ( Contribuição para o Financiamento da Seguridade Social) - Federal</t>
  </si>
  <si>
    <t>I.3 - P I S ( Programa de Integração Social ) - Federal</t>
  </si>
  <si>
    <t>I =</t>
  </si>
  <si>
    <t>B D I - Benefício e Despesas Indiretas</t>
  </si>
  <si>
    <t>B D I  =</t>
  </si>
  <si>
    <t xml:space="preserve"> - 1</t>
  </si>
  <si>
    <r>
      <t>ç</t>
    </r>
    <r>
      <rPr>
        <sz val="8"/>
        <rFont val="Arial"/>
        <family val="2"/>
      </rPr>
      <t xml:space="preserve">  Fórmula do BDI</t>
    </r>
  </si>
  <si>
    <t>( 1 - I )</t>
  </si>
  <si>
    <r>
      <t xml:space="preserve">X </t>
    </r>
    <r>
      <rPr>
        <sz val="10"/>
        <rFont val="Arial"/>
        <family val="2"/>
      </rPr>
      <t xml:space="preserve">é a Taxa somatória das </t>
    </r>
    <r>
      <rPr>
        <b/>
        <sz val="10"/>
        <rFont val="Arial"/>
        <family val="2"/>
      </rPr>
      <t>DESPESAS INDIRETAS</t>
    </r>
    <r>
      <rPr>
        <sz val="10"/>
        <rFont val="Arial"/>
        <family val="2"/>
      </rPr>
      <t>, exceto tributos e despesas financeiras;</t>
    </r>
  </si>
  <si>
    <r>
      <t xml:space="preserve">Y </t>
    </r>
    <r>
      <rPr>
        <sz val="10"/>
        <rFont val="Arial"/>
        <family val="2"/>
      </rPr>
      <t xml:space="preserve">é a Taxa representativa das </t>
    </r>
    <r>
      <rPr>
        <b/>
        <sz val="10"/>
        <rFont val="Arial"/>
        <family val="2"/>
      </rPr>
      <t>DESPESAS FINANCEIRAS</t>
    </r>
    <r>
      <rPr>
        <sz val="10"/>
        <rFont val="Arial"/>
        <family val="2"/>
      </rPr>
      <t>;</t>
    </r>
  </si>
  <si>
    <r>
      <t xml:space="preserve">Z </t>
    </r>
    <r>
      <rPr>
        <sz val="10"/>
        <rFont val="Arial"/>
        <family val="2"/>
      </rPr>
      <t xml:space="preserve">é a Taxa representativa do </t>
    </r>
    <r>
      <rPr>
        <b/>
        <sz val="10"/>
        <rFont val="Arial"/>
        <family val="2"/>
      </rPr>
      <t>LUCRO</t>
    </r>
    <r>
      <rPr>
        <sz val="10"/>
        <rFont val="Arial"/>
        <family val="2"/>
      </rPr>
      <t>;</t>
    </r>
  </si>
  <si>
    <r>
      <t xml:space="preserve">I </t>
    </r>
    <r>
      <rPr>
        <sz val="10"/>
        <rFont val="Arial"/>
        <family val="2"/>
      </rPr>
      <t xml:space="preserve">é a Taxa representativa dos </t>
    </r>
    <r>
      <rPr>
        <b/>
        <sz val="10"/>
        <rFont val="Arial"/>
        <family val="2"/>
      </rPr>
      <t>IMPOSTOS</t>
    </r>
    <r>
      <rPr>
        <sz val="10"/>
        <rFont val="Arial"/>
        <family val="2"/>
      </rPr>
      <t>.</t>
    </r>
  </si>
  <si>
    <r>
      <t xml:space="preserve">B.D.I      </t>
    </r>
    <r>
      <rPr>
        <b/>
        <sz val="8"/>
        <rFont val="Arial"/>
        <family val="2"/>
      </rPr>
      <t xml:space="preserve">     </t>
    </r>
    <r>
      <rPr>
        <b/>
        <sz val="8"/>
        <rFont val="Wingdings"/>
        <charset val="2"/>
      </rPr>
      <t>è</t>
    </r>
  </si>
  <si>
    <t>NOTA TÉCNICA 01/2007 SCI - STF</t>
  </si>
  <si>
    <t>( 1 + X )  ( 1 + Z )</t>
  </si>
  <si>
    <t xml:space="preserve"> OBJETO : SERVIÇOS DE FORNECIMENTO DE MÃO DE OBRA</t>
  </si>
  <si>
    <t>APÊNDICE I AO MODELO DE PROPOSTA DE PREÇOS</t>
  </si>
</sst>
</file>

<file path=xl/styles.xml><?xml version="1.0" encoding="utf-8"?>
<styleSheet xmlns="http://schemas.openxmlformats.org/spreadsheetml/2006/main">
  <numFmts count="2">
    <numFmt numFmtId="164" formatCode="_-&quot;R$&quot;\ * #,##0.00_-;\-&quot;R$&quot;\ * #,##0.00_-;_-&quot;R$&quot;\ * &quot;-&quot;??_-;_-@_-"/>
    <numFmt numFmtId="165" formatCode="&quot;R$ &quot;#,##0_);[Red]\(&quot;R$ &quot;#,##0\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8"/>
      <color indexed="17"/>
      <name val="Arial"/>
      <family val="2"/>
    </font>
    <font>
      <sz val="10"/>
      <name val="Wingdings"/>
      <charset val="2"/>
    </font>
    <font>
      <b/>
      <sz val="8"/>
      <name val="Wingdings"/>
      <charset val="2"/>
    </font>
    <font>
      <b/>
      <sz val="14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2" fillId="5" borderId="1" applyFont="0" applyFill="0" applyBorder="0" applyAlignment="0" applyProtection="0"/>
  </cellStyleXfs>
  <cellXfs count="100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right"/>
    </xf>
    <xf numFmtId="2" fontId="5" fillId="6" borderId="1" xfId="0" applyNumberFormat="1" applyFont="1" applyFill="1" applyBorder="1" applyAlignment="1">
      <alignment horizontal="right"/>
    </xf>
    <xf numFmtId="164" fontId="2" fillId="0" borderId="1" xfId="1" applyFont="1" applyBorder="1" applyAlignment="1">
      <alignment horizontal="center"/>
    </xf>
    <xf numFmtId="164" fontId="5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0" borderId="1" xfId="0" applyFont="1" applyBorder="1"/>
    <xf numFmtId="0" fontId="6" fillId="0" borderId="1" xfId="0" applyFont="1" applyBorder="1"/>
    <xf numFmtId="0" fontId="8" fillId="0" borderId="10" xfId="0" applyFont="1" applyBorder="1" applyAlignment="1">
      <alignment vertical="center"/>
    </xf>
    <xf numFmtId="10" fontId="8" fillId="5" borderId="10" xfId="2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0" fontId="13" fillId="0" borderId="12" xfId="0" applyFont="1" applyBorder="1"/>
    <xf numFmtId="0" fontId="4" fillId="0" borderId="12" xfId="0" applyFont="1" applyBorder="1"/>
    <xf numFmtId="0" fontId="4" fillId="0" borderId="12" xfId="0" applyFont="1" applyBorder="1" applyAlignment="1">
      <alignment horizontal="center" vertical="center" wrapText="1"/>
    </xf>
    <xf numFmtId="0" fontId="0" fillId="0" borderId="5" xfId="0" applyBorder="1"/>
    <xf numFmtId="49" fontId="1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right" vertical="center"/>
    </xf>
    <xf numFmtId="0" fontId="0" fillId="0" borderId="4" xfId="0" applyBorder="1"/>
    <xf numFmtId="0" fontId="4" fillId="0" borderId="28" xfId="0" applyFont="1" applyBorder="1" applyAlignment="1">
      <alignment horizontal="center" vertical="center" wrapText="1"/>
    </xf>
    <xf numFmtId="0" fontId="8" fillId="0" borderId="26" xfId="0" applyFont="1" applyBorder="1" applyAlignment="1">
      <alignment vertical="center"/>
    </xf>
    <xf numFmtId="2" fontId="8" fillId="10" borderId="28" xfId="2" applyNumberFormat="1" applyFont="1" applyFill="1" applyBorder="1" applyAlignment="1">
      <alignment horizontal="center" vertical="center"/>
    </xf>
    <xf numFmtId="2" fontId="15" fillId="5" borderId="28" xfId="2" applyNumberFormat="1" applyFont="1" applyFill="1" applyBorder="1" applyAlignment="1">
      <alignment horizontal="center" vertical="center"/>
    </xf>
    <xf numFmtId="0" fontId="16" fillId="0" borderId="29" xfId="0" applyFont="1" applyBorder="1"/>
    <xf numFmtId="2" fontId="16" fillId="0" borderId="30" xfId="0" applyNumberFormat="1" applyFont="1" applyBorder="1" applyAlignment="1">
      <alignment horizontal="center" vertical="center"/>
    </xf>
    <xf numFmtId="0" fontId="0" fillId="0" borderId="16" xfId="0" applyBorder="1"/>
    <xf numFmtId="0" fontId="0" fillId="0" borderId="6" xfId="0" applyBorder="1"/>
    <xf numFmtId="0" fontId="4" fillId="5" borderId="15" xfId="0" applyFont="1" applyFill="1" applyBorder="1"/>
    <xf numFmtId="0" fontId="7" fillId="0" borderId="4" xfId="0" applyFont="1" applyBorder="1"/>
    <xf numFmtId="0" fontId="15" fillId="5" borderId="4" xfId="0" applyFont="1" applyFill="1" applyBorder="1" applyAlignment="1">
      <alignment horizontal="left"/>
    </xf>
    <xf numFmtId="0" fontId="15" fillId="5" borderId="1" xfId="0" applyFont="1" applyFill="1" applyBorder="1" applyAlignment="1">
      <alignment horizontal="left"/>
    </xf>
    <xf numFmtId="0" fontId="15" fillId="5" borderId="15" xfId="0" applyFont="1" applyFill="1" applyBorder="1" applyAlignment="1">
      <alignment horizontal="left"/>
    </xf>
    <xf numFmtId="0" fontId="15" fillId="8" borderId="26" xfId="0" applyFont="1" applyFill="1" applyBorder="1" applyAlignment="1">
      <alignment horizontal="right" vertical="center"/>
    </xf>
    <xf numFmtId="0" fontId="15" fillId="8" borderId="10" xfId="0" applyFont="1" applyFill="1" applyBorder="1" applyAlignment="1">
      <alignment horizontal="right" vertical="center"/>
    </xf>
    <xf numFmtId="0" fontId="15" fillId="9" borderId="26" xfId="0" applyFont="1" applyFill="1" applyBorder="1" applyAlignment="1">
      <alignment horizontal="left" vertical="center"/>
    </xf>
    <xf numFmtId="0" fontId="15" fillId="9" borderId="10" xfId="0" applyFont="1" applyFill="1" applyBorder="1" applyAlignment="1">
      <alignment horizontal="left" vertical="center"/>
    </xf>
    <xf numFmtId="0" fontId="15" fillId="9" borderId="27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5" fillId="8" borderId="11" xfId="0" applyFont="1" applyFill="1" applyBorder="1" applyAlignment="1">
      <alignment horizontal="right" vertical="center"/>
    </xf>
    <xf numFmtId="0" fontId="19" fillId="0" borderId="3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7" xfId="0" applyFont="1" applyBorder="1" applyAlignment="1">
      <alignment horizont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0" fontId="17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10" borderId="17" xfId="0" applyFont="1" applyFill="1" applyBorder="1" applyAlignment="1">
      <alignment horizontal="center" vertical="center"/>
    </xf>
    <xf numFmtId="0" fontId="7" fillId="10" borderId="18" xfId="0" applyFont="1" applyFill="1" applyBorder="1" applyAlignment="1">
      <alignment horizontal="center" vertical="center"/>
    </xf>
    <xf numFmtId="0" fontId="7" fillId="10" borderId="19" xfId="0" applyFont="1" applyFill="1" applyBorder="1" applyAlignment="1">
      <alignment horizontal="center" vertical="center"/>
    </xf>
    <xf numFmtId="0" fontId="7" fillId="10" borderId="20" xfId="0" applyFont="1" applyFill="1" applyBorder="1" applyAlignment="1">
      <alignment horizontal="center" vertical="center"/>
    </xf>
    <xf numFmtId="10" fontId="7" fillId="10" borderId="31" xfId="0" applyNumberFormat="1" applyFont="1" applyFill="1" applyBorder="1" applyAlignment="1">
      <alignment horizontal="center" vertical="center"/>
    </xf>
    <xf numFmtId="10" fontId="7" fillId="10" borderId="32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6" fillId="7" borderId="1" xfId="0" applyFont="1" applyFill="1" applyBorder="1" applyAlignment="1">
      <alignment horizontal="left"/>
    </xf>
  </cellXfs>
  <cellStyles count="4">
    <cellStyle name="Moeda" xfId="1" builtinId="4"/>
    <cellStyle name="Normal" xfId="0" builtinId="0"/>
    <cellStyle name="Porcentagem" xfId="2" builtinId="5"/>
    <cellStyle name="Separador de milhares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342900</xdr:colOff>
      <xdr:row>1</xdr:row>
      <xdr:rowOff>219075</xdr:rowOff>
    </xdr:to>
    <xdr:pic>
      <xdr:nvPicPr>
        <xdr:cNvPr id="2" name="Picture 2" descr="Brasao com 9 distritos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304800" cy="5048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topLeftCell="A13" workbookViewId="0">
      <selection activeCell="H18" sqref="H18:H21"/>
    </sheetView>
  </sheetViews>
  <sheetFormatPr defaultRowHeight="15"/>
  <cols>
    <col min="1" max="1" width="16.28515625" customWidth="1"/>
    <col min="2" max="2" width="2.28515625" customWidth="1"/>
    <col min="3" max="3" width="5" customWidth="1"/>
    <col min="6" max="6" width="3.85546875" customWidth="1"/>
    <col min="7" max="7" width="26" customWidth="1"/>
    <col min="8" max="8" width="15" customWidth="1"/>
  </cols>
  <sheetData>
    <row r="1" spans="1:8" ht="22.5" customHeight="1">
      <c r="A1" s="54" t="s">
        <v>53</v>
      </c>
      <c r="B1" s="55"/>
      <c r="C1" s="55"/>
      <c r="D1" s="55"/>
      <c r="E1" s="55"/>
      <c r="F1" s="55"/>
      <c r="G1" s="55"/>
      <c r="H1" s="56"/>
    </row>
    <row r="2" spans="1:8" ht="22.5" customHeight="1">
      <c r="A2" s="57"/>
      <c r="B2" s="58"/>
      <c r="C2" s="58"/>
      <c r="D2" s="58"/>
      <c r="E2" s="58"/>
      <c r="F2" s="58"/>
      <c r="G2" s="58"/>
      <c r="H2" s="59"/>
    </row>
    <row r="3" spans="1:8" ht="22.5" customHeight="1">
      <c r="A3" s="70" t="s">
        <v>54</v>
      </c>
      <c r="B3" s="71"/>
      <c r="C3" s="71"/>
      <c r="D3" s="71"/>
      <c r="E3" s="71"/>
      <c r="F3" s="71"/>
      <c r="G3" s="71"/>
      <c r="H3" s="72"/>
    </row>
    <row r="4" spans="1:8" ht="22.5" customHeight="1">
      <c r="A4" s="60" t="s">
        <v>25</v>
      </c>
      <c r="B4" s="61"/>
      <c r="C4" s="61"/>
      <c r="D4" s="61"/>
      <c r="E4" s="61"/>
      <c r="F4" s="61"/>
      <c r="G4" s="61"/>
      <c r="H4" s="62"/>
    </row>
    <row r="5" spans="1:8" ht="21" customHeight="1">
      <c r="A5" s="63" t="s">
        <v>51</v>
      </c>
      <c r="B5" s="64"/>
      <c r="C5" s="64"/>
      <c r="D5" s="64"/>
      <c r="E5" s="64"/>
      <c r="F5" s="64"/>
      <c r="G5" s="64"/>
      <c r="H5" s="65"/>
    </row>
    <row r="6" spans="1:8">
      <c r="A6" s="48" t="s">
        <v>26</v>
      </c>
      <c r="B6" s="49"/>
      <c r="C6" s="49"/>
      <c r="D6" s="49"/>
      <c r="E6" s="49"/>
      <c r="F6" s="49"/>
      <c r="G6" s="49"/>
      <c r="H6" s="50"/>
    </row>
    <row r="7" spans="1:8">
      <c r="A7" s="51" t="s">
        <v>27</v>
      </c>
      <c r="B7" s="52"/>
      <c r="C7" s="52"/>
      <c r="D7" s="52"/>
      <c r="E7" s="52"/>
      <c r="F7" s="52"/>
      <c r="G7" s="53"/>
      <c r="H7" s="33" t="s">
        <v>28</v>
      </c>
    </row>
    <row r="8" spans="1:8">
      <c r="A8" s="34" t="s">
        <v>29</v>
      </c>
      <c r="B8" s="20"/>
      <c r="C8" s="20"/>
      <c r="D8" s="20"/>
      <c r="E8" s="20"/>
      <c r="F8" s="21"/>
      <c r="G8" s="22"/>
      <c r="H8" s="35"/>
    </row>
    <row r="9" spans="1:8">
      <c r="A9" s="34" t="s">
        <v>30</v>
      </c>
      <c r="B9" s="20"/>
      <c r="C9" s="20"/>
      <c r="D9" s="20"/>
      <c r="E9" s="20"/>
      <c r="F9" s="21"/>
      <c r="G9" s="22"/>
      <c r="H9" s="35"/>
    </row>
    <row r="10" spans="1:8">
      <c r="A10" s="34" t="s">
        <v>31</v>
      </c>
      <c r="B10" s="20"/>
      <c r="C10" s="20"/>
      <c r="D10" s="20"/>
      <c r="E10" s="20"/>
      <c r="F10" s="21"/>
      <c r="G10" s="22"/>
      <c r="H10" s="35"/>
    </row>
    <row r="11" spans="1:8">
      <c r="A11" s="46" t="s">
        <v>32</v>
      </c>
      <c r="B11" s="47"/>
      <c r="C11" s="47"/>
      <c r="D11" s="47"/>
      <c r="E11" s="47"/>
      <c r="F11" s="47"/>
      <c r="G11" s="47"/>
      <c r="H11" s="36"/>
    </row>
    <row r="12" spans="1:8">
      <c r="A12" s="48" t="s">
        <v>33</v>
      </c>
      <c r="B12" s="49"/>
      <c r="C12" s="49"/>
      <c r="D12" s="49"/>
      <c r="E12" s="49"/>
      <c r="F12" s="49"/>
      <c r="G12" s="49"/>
      <c r="H12" s="50"/>
    </row>
    <row r="13" spans="1:8">
      <c r="A13" s="51" t="s">
        <v>27</v>
      </c>
      <c r="B13" s="52"/>
      <c r="C13" s="52"/>
      <c r="D13" s="52"/>
      <c r="E13" s="52"/>
      <c r="F13" s="52"/>
      <c r="G13" s="53"/>
      <c r="H13" s="33" t="s">
        <v>28</v>
      </c>
    </row>
    <row r="14" spans="1:8">
      <c r="A14" s="66" t="s">
        <v>34</v>
      </c>
      <c r="B14" s="67"/>
      <c r="C14" s="67"/>
      <c r="D14" s="67"/>
      <c r="E14" s="67"/>
      <c r="F14" s="67"/>
      <c r="G14" s="68"/>
      <c r="H14" s="35"/>
    </row>
    <row r="15" spans="1:8">
      <c r="A15" s="46" t="s">
        <v>35</v>
      </c>
      <c r="B15" s="47"/>
      <c r="C15" s="47"/>
      <c r="D15" s="47"/>
      <c r="E15" s="47"/>
      <c r="F15" s="47"/>
      <c r="G15" s="47"/>
      <c r="H15" s="36"/>
    </row>
    <row r="16" spans="1:8">
      <c r="A16" s="48" t="s">
        <v>36</v>
      </c>
      <c r="B16" s="49"/>
      <c r="C16" s="49"/>
      <c r="D16" s="49"/>
      <c r="E16" s="49"/>
      <c r="F16" s="49"/>
      <c r="G16" s="49"/>
      <c r="H16" s="50"/>
    </row>
    <row r="17" spans="1:8">
      <c r="A17" s="51" t="s">
        <v>27</v>
      </c>
      <c r="B17" s="52"/>
      <c r="C17" s="52"/>
      <c r="D17" s="52"/>
      <c r="E17" s="52"/>
      <c r="F17" s="52"/>
      <c r="G17" s="53"/>
      <c r="H17" s="33" t="s">
        <v>28</v>
      </c>
    </row>
    <row r="18" spans="1:8">
      <c r="A18" s="34" t="s">
        <v>37</v>
      </c>
      <c r="B18" s="20"/>
      <c r="C18" s="20"/>
      <c r="D18" s="20"/>
      <c r="E18" s="20"/>
      <c r="F18" s="21"/>
      <c r="G18" s="23"/>
      <c r="H18" s="35"/>
    </row>
    <row r="19" spans="1:8">
      <c r="A19" s="34" t="s">
        <v>38</v>
      </c>
      <c r="B19" s="20"/>
      <c r="C19" s="20"/>
      <c r="D19" s="20"/>
      <c r="E19" s="20"/>
      <c r="F19" s="21"/>
      <c r="G19" s="23"/>
      <c r="H19" s="35"/>
    </row>
    <row r="20" spans="1:8">
      <c r="A20" s="34" t="s">
        <v>39</v>
      </c>
      <c r="B20" s="20"/>
      <c r="C20" s="20"/>
      <c r="D20" s="20"/>
      <c r="E20" s="20"/>
      <c r="F20" s="21"/>
      <c r="G20" s="23"/>
      <c r="H20" s="35"/>
    </row>
    <row r="21" spans="1:8">
      <c r="A21" s="46" t="s">
        <v>40</v>
      </c>
      <c r="B21" s="47"/>
      <c r="C21" s="47"/>
      <c r="D21" s="47"/>
      <c r="E21" s="47"/>
      <c r="F21" s="47"/>
      <c r="G21" s="69"/>
      <c r="H21" s="36"/>
    </row>
    <row r="22" spans="1:8">
      <c r="A22" s="37"/>
      <c r="B22" s="24"/>
      <c r="C22" s="25"/>
      <c r="D22" s="26"/>
      <c r="E22" s="26"/>
      <c r="F22" s="26"/>
      <c r="G22" s="26"/>
      <c r="H22" s="38"/>
    </row>
    <row r="23" spans="1:8">
      <c r="A23" s="43" t="s">
        <v>41</v>
      </c>
      <c r="B23" s="44"/>
      <c r="C23" s="44"/>
      <c r="D23" s="44"/>
      <c r="E23" s="44"/>
      <c r="F23" s="44"/>
      <c r="G23" s="44"/>
      <c r="H23" s="45"/>
    </row>
    <row r="24" spans="1:8" ht="15.75" thickBot="1">
      <c r="A24" s="39"/>
      <c r="B24" s="27"/>
      <c r="C24" s="27"/>
      <c r="D24" s="27"/>
      <c r="E24" s="27"/>
      <c r="F24" s="27"/>
      <c r="G24" s="27"/>
      <c r="H24" s="40"/>
    </row>
    <row r="25" spans="1:8" ht="15.75" thickBot="1">
      <c r="A25" s="73" t="s">
        <v>42</v>
      </c>
      <c r="B25" s="76" t="s">
        <v>52</v>
      </c>
      <c r="C25" s="76"/>
      <c r="D25" s="76"/>
      <c r="E25" s="76"/>
      <c r="F25" s="76"/>
      <c r="G25" s="77" t="s">
        <v>43</v>
      </c>
      <c r="H25" s="80" t="s">
        <v>44</v>
      </c>
    </row>
    <row r="26" spans="1:8">
      <c r="A26" s="74"/>
      <c r="B26" s="83"/>
      <c r="C26" s="85" t="s">
        <v>45</v>
      </c>
      <c r="D26" s="86"/>
      <c r="E26" s="86"/>
      <c r="F26" s="86"/>
      <c r="G26" s="78"/>
      <c r="H26" s="81"/>
    </row>
    <row r="27" spans="1:8" ht="15.75" thickBot="1">
      <c r="A27" s="75"/>
      <c r="B27" s="84"/>
      <c r="C27" s="87"/>
      <c r="D27" s="87"/>
      <c r="E27" s="87"/>
      <c r="F27" s="87"/>
      <c r="G27" s="79"/>
      <c r="H27" s="82"/>
    </row>
    <row r="28" spans="1:8">
      <c r="A28" s="31"/>
      <c r="B28" s="28"/>
      <c r="C28" s="29"/>
      <c r="D28" s="29"/>
      <c r="E28" s="29"/>
      <c r="F28" s="29"/>
      <c r="G28" s="30"/>
      <c r="H28" s="41"/>
    </row>
    <row r="29" spans="1:8">
      <c r="A29" s="88" t="s">
        <v>46</v>
      </c>
      <c r="B29" s="89"/>
      <c r="C29" s="89"/>
      <c r="D29" s="89"/>
      <c r="E29" s="89"/>
      <c r="F29" s="89"/>
      <c r="G29" s="89"/>
      <c r="H29" s="90"/>
    </row>
    <row r="30" spans="1:8">
      <c r="A30" s="88" t="s">
        <v>47</v>
      </c>
      <c r="B30" s="89"/>
      <c r="C30" s="89"/>
      <c r="D30" s="89"/>
      <c r="E30" s="89"/>
      <c r="F30" s="89"/>
      <c r="G30" s="89"/>
      <c r="H30" s="90"/>
    </row>
    <row r="31" spans="1:8">
      <c r="A31" s="88" t="s">
        <v>48</v>
      </c>
      <c r="B31" s="89"/>
      <c r="C31" s="89"/>
      <c r="D31" s="89"/>
      <c r="E31" s="89"/>
      <c r="F31" s="89"/>
      <c r="G31" s="89"/>
      <c r="H31" s="90"/>
    </row>
    <row r="32" spans="1:8">
      <c r="A32" s="88" t="s">
        <v>49</v>
      </c>
      <c r="B32" s="89"/>
      <c r="C32" s="89"/>
      <c r="D32" s="89"/>
      <c r="E32" s="89"/>
      <c r="F32" s="89"/>
      <c r="G32" s="89"/>
      <c r="H32" s="90"/>
    </row>
    <row r="33" spans="1:8" ht="15.75" thickBot="1">
      <c r="A33" s="31"/>
      <c r="B33" s="28"/>
      <c r="C33" s="29"/>
      <c r="D33" s="29"/>
      <c r="E33" s="29"/>
      <c r="F33" s="29"/>
      <c r="G33" s="30"/>
      <c r="H33" s="41"/>
    </row>
    <row r="34" spans="1:8" ht="15.75" thickTop="1">
      <c r="A34" s="32"/>
      <c r="B34" s="1"/>
      <c r="C34" s="1"/>
      <c r="D34" s="1"/>
      <c r="E34" s="1"/>
      <c r="F34" s="91" t="s">
        <v>50</v>
      </c>
      <c r="G34" s="92"/>
      <c r="H34" s="95">
        <f>(ROUND((1+H11/100)*(1+H15/100)/(1-H21/100),4))-1</f>
        <v>0</v>
      </c>
    </row>
    <row r="35" spans="1:8" ht="15.75" thickBot="1">
      <c r="A35" s="42"/>
      <c r="B35" s="1"/>
      <c r="C35" s="1"/>
      <c r="D35" s="1"/>
      <c r="E35" s="1"/>
      <c r="F35" s="93"/>
      <c r="G35" s="94"/>
      <c r="H35" s="96"/>
    </row>
    <row r="36" spans="1:8" ht="16.5" thickTop="1" thickBot="1">
      <c r="A36" s="39"/>
      <c r="B36" s="27"/>
      <c r="C36" s="27"/>
      <c r="D36" s="27"/>
      <c r="E36" s="27"/>
      <c r="F36" s="27"/>
      <c r="G36" s="27"/>
      <c r="H36" s="40"/>
    </row>
  </sheetData>
  <mergeCells count="27">
    <mergeCell ref="A29:H29"/>
    <mergeCell ref="A30:H30"/>
    <mergeCell ref="A31:H31"/>
    <mergeCell ref="A32:H32"/>
    <mergeCell ref="F34:G35"/>
    <mergeCell ref="H34:H35"/>
    <mergeCell ref="A25:A27"/>
    <mergeCell ref="B25:F25"/>
    <mergeCell ref="G25:G27"/>
    <mergeCell ref="H25:H27"/>
    <mergeCell ref="B26:B27"/>
    <mergeCell ref="C26:F27"/>
    <mergeCell ref="A23:H23"/>
    <mergeCell ref="A11:G11"/>
    <mergeCell ref="A12:H12"/>
    <mergeCell ref="A13:G13"/>
    <mergeCell ref="A1:H2"/>
    <mergeCell ref="A4:H4"/>
    <mergeCell ref="A6:H6"/>
    <mergeCell ref="A7:G7"/>
    <mergeCell ref="A5:H5"/>
    <mergeCell ref="A14:G14"/>
    <mergeCell ref="A15:G15"/>
    <mergeCell ref="A16:H16"/>
    <mergeCell ref="A17:G17"/>
    <mergeCell ref="A21:G21"/>
    <mergeCell ref="A3:H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view="pageBreakPreview" zoomScale="145" zoomScaleSheetLayoutView="145" workbookViewId="0">
      <selection activeCell="H37" sqref="H37"/>
    </sheetView>
  </sheetViews>
  <sheetFormatPr defaultRowHeight="15"/>
  <cols>
    <col min="1" max="1" width="4.42578125" style="2" customWidth="1"/>
    <col min="2" max="2" width="10.28515625" style="2" customWidth="1"/>
    <col min="3" max="5" width="10.140625" style="3" customWidth="1"/>
    <col min="6" max="6" width="12.140625" style="3" bestFit="1" customWidth="1"/>
    <col min="7" max="9" width="10.140625" style="3" customWidth="1"/>
  </cols>
  <sheetData>
    <row r="1" spans="1:9" ht="13.5" customHeight="1">
      <c r="A1" s="99" t="s">
        <v>12</v>
      </c>
      <c r="B1" s="99"/>
      <c r="C1" s="99"/>
      <c r="D1" s="99"/>
      <c r="E1" s="99"/>
      <c r="F1" s="99"/>
      <c r="G1" s="99"/>
      <c r="H1" s="99"/>
      <c r="I1" s="99"/>
    </row>
    <row r="2" spans="1:9" s="1" customFormat="1" ht="13.5" customHeight="1">
      <c r="A2" s="2"/>
      <c r="B2" s="2"/>
      <c r="C2" s="3"/>
      <c r="D2" s="3"/>
      <c r="E2" s="3"/>
      <c r="F2" s="3"/>
      <c r="G2" s="3"/>
      <c r="H2" s="3"/>
      <c r="I2" s="3"/>
    </row>
    <row r="3" spans="1:9" ht="13.5" customHeight="1">
      <c r="B3" s="10">
        <v>32396.7</v>
      </c>
      <c r="C3" s="3" t="s">
        <v>5</v>
      </c>
    </row>
    <row r="4" spans="1:9" ht="13.5" customHeight="1">
      <c r="B4" s="10">
        <v>2249.65</v>
      </c>
      <c r="C4" s="3" t="s">
        <v>6</v>
      </c>
    </row>
    <row r="5" spans="1:9" ht="13.5" customHeight="1">
      <c r="B5" s="11">
        <f>SUM(B3:B4)</f>
        <v>34646.35</v>
      </c>
      <c r="C5" s="7" t="s">
        <v>7</v>
      </c>
      <c r="D5" s="8"/>
    </row>
    <row r="6" spans="1:9" ht="13.5" customHeight="1"/>
    <row r="7" spans="1:9" ht="13.5" customHeight="1">
      <c r="B7" s="18" t="s">
        <v>19</v>
      </c>
    </row>
    <row r="8" spans="1:9" ht="13.5" customHeight="1"/>
    <row r="9" spans="1:9" ht="13.5" customHeight="1">
      <c r="B9" s="19" t="s">
        <v>24</v>
      </c>
      <c r="D9" s="6">
        <v>650</v>
      </c>
      <c r="E9" s="3" t="s">
        <v>9</v>
      </c>
    </row>
    <row r="10" spans="1:9" ht="13.5" customHeight="1"/>
    <row r="11" spans="1:9" ht="13.5" customHeight="1">
      <c r="B11" s="2" t="s">
        <v>10</v>
      </c>
      <c r="E11" s="9">
        <f>ROUND(B5/D9,0)</f>
        <v>53</v>
      </c>
    </row>
    <row r="12" spans="1:9" ht="13.5" customHeight="1"/>
    <row r="13" spans="1:9" ht="13.5" customHeight="1">
      <c r="A13" s="4" t="s">
        <v>11</v>
      </c>
      <c r="B13" s="5" t="s">
        <v>3</v>
      </c>
      <c r="C13" s="97" t="s">
        <v>2</v>
      </c>
      <c r="D13" s="98"/>
      <c r="E13" s="98"/>
      <c r="F13" s="98"/>
      <c r="G13" s="98"/>
      <c r="H13" s="98"/>
      <c r="I13" s="98"/>
    </row>
    <row r="14" spans="1:9" ht="13.5" customHeight="1">
      <c r="B14" s="2" t="s">
        <v>13</v>
      </c>
    </row>
    <row r="15" spans="1:9" ht="13.5" customHeight="1">
      <c r="B15" s="12">
        <f>2511.52</f>
        <v>2511.52</v>
      </c>
      <c r="C15" s="6" t="s">
        <v>0</v>
      </c>
      <c r="D15" s="6">
        <f>E11</f>
        <v>53</v>
      </c>
      <c r="E15" s="3" t="s">
        <v>1</v>
      </c>
      <c r="F15" s="13">
        <f>B15*D15</f>
        <v>133110.56</v>
      </c>
    </row>
    <row r="16" spans="1:9" ht="13.5" customHeight="1"/>
    <row r="17" spans="1:9" ht="13.5" customHeight="1">
      <c r="B17" s="14" t="s">
        <v>14</v>
      </c>
      <c r="C17" s="15" t="s">
        <v>1</v>
      </c>
      <c r="D17" s="16">
        <f>ROUND(F15/B5,2)</f>
        <v>3.84</v>
      </c>
      <c r="E17" s="17" t="s">
        <v>4</v>
      </c>
    </row>
    <row r="18" spans="1:9" ht="13.5" customHeight="1"/>
    <row r="19" spans="1:9" ht="13.5" customHeight="1">
      <c r="A19" s="99" t="s">
        <v>15</v>
      </c>
      <c r="B19" s="99"/>
      <c r="C19" s="99"/>
      <c r="D19" s="99"/>
      <c r="E19" s="99"/>
      <c r="F19" s="99"/>
      <c r="G19" s="99"/>
      <c r="H19" s="99"/>
      <c r="I19" s="99"/>
    </row>
    <row r="20" spans="1:9" s="1" customFormat="1" ht="13.5" customHeight="1">
      <c r="A20" s="2"/>
      <c r="B20" s="2"/>
      <c r="C20" s="3"/>
      <c r="D20" s="3"/>
      <c r="E20" s="3"/>
      <c r="F20" s="3"/>
      <c r="G20" s="3"/>
      <c r="H20" s="3"/>
      <c r="I20" s="3"/>
    </row>
    <row r="21" spans="1:9" ht="13.5" customHeight="1">
      <c r="B21" s="10">
        <v>37792.21</v>
      </c>
      <c r="C21" s="3" t="s">
        <v>16</v>
      </c>
    </row>
    <row r="22" spans="1:9" ht="13.5" customHeight="1">
      <c r="B22" s="10">
        <v>2282.5</v>
      </c>
      <c r="C22" s="3" t="s">
        <v>17</v>
      </c>
    </row>
    <row r="23" spans="1:9" ht="13.5" customHeight="1">
      <c r="B23" s="11">
        <f>SUM(B21:B22)</f>
        <v>40074.71</v>
      </c>
      <c r="C23" s="7" t="s">
        <v>22</v>
      </c>
      <c r="D23" s="8"/>
    </row>
    <row r="24" spans="1:9" ht="13.5" customHeight="1"/>
    <row r="25" spans="1:9" ht="13.5" customHeight="1">
      <c r="B25" s="2" t="s">
        <v>8</v>
      </c>
    </row>
    <row r="26" spans="1:9" ht="13.5" customHeight="1"/>
    <row r="27" spans="1:9" ht="13.5" customHeight="1">
      <c r="B27" s="19" t="s">
        <v>23</v>
      </c>
      <c r="D27" s="6">
        <v>1200</v>
      </c>
      <c r="E27" s="3" t="s">
        <v>9</v>
      </c>
    </row>
    <row r="28" spans="1:9" ht="13.5" customHeight="1"/>
    <row r="29" spans="1:9" ht="13.5" customHeight="1">
      <c r="B29" s="2" t="s">
        <v>10</v>
      </c>
      <c r="E29" s="9">
        <f>ROUND(B23/D27,0)</f>
        <v>33</v>
      </c>
    </row>
    <row r="30" spans="1:9" ht="13.5" customHeight="1"/>
    <row r="31" spans="1:9" ht="13.5" customHeight="1">
      <c r="A31" s="4" t="s">
        <v>11</v>
      </c>
      <c r="B31" s="5" t="s">
        <v>3</v>
      </c>
      <c r="C31" s="97" t="s">
        <v>2</v>
      </c>
      <c r="D31" s="98"/>
      <c r="E31" s="98"/>
      <c r="F31" s="98"/>
      <c r="G31" s="98"/>
      <c r="H31" s="98"/>
      <c r="I31" s="98"/>
    </row>
    <row r="32" spans="1:9" ht="13.5" customHeight="1">
      <c r="B32" s="2" t="s">
        <v>13</v>
      </c>
    </row>
    <row r="33" spans="1:9" ht="13.5" customHeight="1">
      <c r="B33" s="12">
        <f>2511.52</f>
        <v>2511.52</v>
      </c>
      <c r="C33" s="6" t="s">
        <v>0</v>
      </c>
      <c r="D33" s="6">
        <f>E29</f>
        <v>33</v>
      </c>
      <c r="E33" s="3" t="s">
        <v>1</v>
      </c>
      <c r="F33" s="13">
        <f>B33*D33</f>
        <v>82880.160000000003</v>
      </c>
    </row>
    <row r="34" spans="1:9" ht="13.5" customHeight="1">
      <c r="B34" s="12"/>
      <c r="C34" s="6"/>
      <c r="D34" s="6"/>
      <c r="F34" s="13"/>
    </row>
    <row r="35" spans="1:9" ht="13.5" customHeight="1">
      <c r="A35" s="4" t="s">
        <v>11</v>
      </c>
      <c r="B35" s="5" t="s">
        <v>21</v>
      </c>
      <c r="C35" s="97" t="s">
        <v>20</v>
      </c>
      <c r="D35" s="98"/>
      <c r="E35" s="98"/>
      <c r="F35" s="98"/>
      <c r="G35" s="98"/>
      <c r="H35" s="98"/>
      <c r="I35" s="98"/>
    </row>
    <row r="36" spans="1:9" ht="13.5" customHeight="1">
      <c r="B36" s="2" t="s">
        <v>13</v>
      </c>
    </row>
    <row r="37" spans="1:9" ht="13.5" customHeight="1">
      <c r="B37" s="12">
        <v>3331.68</v>
      </c>
      <c r="C37" s="6" t="s">
        <v>0</v>
      </c>
      <c r="D37" s="6">
        <v>1</v>
      </c>
      <c r="E37" s="3" t="s">
        <v>1</v>
      </c>
      <c r="F37" s="13">
        <f>B37*D37</f>
        <v>3331.68</v>
      </c>
    </row>
    <row r="38" spans="1:9" ht="13.5" customHeight="1"/>
    <row r="39" spans="1:9" ht="13.5" customHeight="1">
      <c r="B39" s="14" t="s">
        <v>14</v>
      </c>
      <c r="C39" s="15" t="s">
        <v>1</v>
      </c>
      <c r="D39" s="16">
        <f>ROUND((F33+F37)/B23,2)</f>
        <v>2.15</v>
      </c>
      <c r="E39" s="17" t="s">
        <v>4</v>
      </c>
    </row>
    <row r="40" spans="1:9" ht="13.5" customHeight="1"/>
    <row r="41" spans="1:9" ht="13.5" customHeight="1">
      <c r="A41" s="99" t="s">
        <v>18</v>
      </c>
      <c r="B41" s="99"/>
      <c r="C41" s="99"/>
      <c r="D41" s="99"/>
      <c r="E41" s="99"/>
      <c r="F41" s="99"/>
      <c r="G41" s="99"/>
      <c r="H41" s="99"/>
      <c r="I41" s="99"/>
    </row>
    <row r="42" spans="1:9" s="1" customFormat="1" ht="13.5" customHeight="1">
      <c r="A42" s="2"/>
      <c r="B42" s="2"/>
      <c r="C42" s="3"/>
      <c r="D42" s="3"/>
      <c r="E42" s="3"/>
      <c r="F42" s="3"/>
      <c r="G42" s="3"/>
      <c r="H42" s="3"/>
      <c r="I42" s="3"/>
    </row>
    <row r="43" spans="1:9" ht="13.5" customHeight="1">
      <c r="B43" s="10">
        <v>2162.25</v>
      </c>
      <c r="C43" s="3" t="s">
        <v>16</v>
      </c>
    </row>
    <row r="44" spans="1:9" ht="13.5" customHeight="1">
      <c r="B44" s="10">
        <v>478.42</v>
      </c>
      <c r="C44" s="3" t="s">
        <v>17</v>
      </c>
    </row>
    <row r="45" spans="1:9" ht="13.5" customHeight="1">
      <c r="B45" s="11">
        <f>SUM(B43:B44)</f>
        <v>2640.67</v>
      </c>
      <c r="C45" s="7" t="s">
        <v>7</v>
      </c>
      <c r="D45" s="8"/>
    </row>
    <row r="46" spans="1:9" ht="13.5" customHeight="1"/>
    <row r="47" spans="1:9" ht="13.5" customHeight="1">
      <c r="B47" s="2" t="s">
        <v>8</v>
      </c>
    </row>
    <row r="48" spans="1:9" ht="13.5" customHeight="1"/>
    <row r="49" spans="1:9" ht="13.5" customHeight="1">
      <c r="B49" s="19" t="s">
        <v>23</v>
      </c>
      <c r="D49" s="3">
        <v>300</v>
      </c>
      <c r="E49" s="3" t="s">
        <v>9</v>
      </c>
    </row>
    <row r="50" spans="1:9" ht="13.5" customHeight="1"/>
    <row r="51" spans="1:9" ht="13.5" customHeight="1">
      <c r="B51" s="2" t="s">
        <v>10</v>
      </c>
      <c r="E51" s="9">
        <f>ROUND(B45/D49,0)</f>
        <v>9</v>
      </c>
    </row>
    <row r="52" spans="1:9" ht="13.5" customHeight="1"/>
    <row r="53" spans="1:9" ht="13.5" customHeight="1">
      <c r="A53" s="4" t="s">
        <v>11</v>
      </c>
      <c r="B53" s="5" t="s">
        <v>3</v>
      </c>
      <c r="C53" s="97" t="s">
        <v>2</v>
      </c>
      <c r="D53" s="98"/>
      <c r="E53" s="98"/>
      <c r="F53" s="98"/>
      <c r="G53" s="98"/>
      <c r="H53" s="98"/>
      <c r="I53" s="98"/>
    </row>
    <row r="54" spans="1:9" ht="13.5" customHeight="1">
      <c r="B54" s="2" t="s">
        <v>13</v>
      </c>
    </row>
    <row r="55" spans="1:9" ht="13.5" customHeight="1">
      <c r="B55" s="12">
        <f>2511.52</f>
        <v>2511.52</v>
      </c>
      <c r="C55" s="6" t="s">
        <v>0</v>
      </c>
      <c r="D55" s="6">
        <f>E51</f>
        <v>9</v>
      </c>
      <c r="E55" s="3" t="s">
        <v>1</v>
      </c>
      <c r="F55" s="13">
        <f>B55*D55</f>
        <v>22603.68</v>
      </c>
    </row>
    <row r="56" spans="1:9" ht="13.5" customHeight="1"/>
    <row r="57" spans="1:9" ht="13.5" customHeight="1">
      <c r="B57" s="14" t="s">
        <v>14</v>
      </c>
      <c r="C57" s="15" t="s">
        <v>1</v>
      </c>
      <c r="D57" s="16">
        <f>ROUND(F55/B45,2)</f>
        <v>8.56</v>
      </c>
      <c r="E57" s="17" t="s">
        <v>4</v>
      </c>
    </row>
    <row r="58" spans="1:9" ht="13.5" customHeight="1"/>
    <row r="59" spans="1:9" ht="13.5" customHeight="1"/>
    <row r="60" spans="1:9" ht="13.5" customHeight="1"/>
    <row r="61" spans="1:9" ht="13.5" customHeight="1"/>
    <row r="62" spans="1:9" ht="13.5" customHeight="1"/>
    <row r="63" spans="1:9" ht="13.5" customHeight="1"/>
    <row r="64" spans="1:9" ht="13.5" customHeight="1"/>
    <row r="65" ht="13.5" customHeight="1"/>
    <row r="66" ht="13.5" customHeight="1"/>
  </sheetData>
  <mergeCells count="7">
    <mergeCell ref="C53:I53"/>
    <mergeCell ref="C13:I13"/>
    <mergeCell ref="A1:I1"/>
    <mergeCell ref="A19:I19"/>
    <mergeCell ref="A41:I41"/>
    <mergeCell ref="C31:I31"/>
    <mergeCell ref="C35:I35"/>
  </mergeCells>
  <pageMargins left="0.511811024" right="0.511811024" top="0.78740157499999996" bottom="0.78740157499999996" header="0.31496062000000002" footer="0.31496062000000002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BDI</vt:lpstr>
      <vt:lpstr>MEMÓRIA DE CALCULO</vt:lpstr>
      <vt:lpstr>'MEMÓRIA DE CALCULO'!Area_de_impressao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2018-04-02T12:29:55Z</dcterms:created>
  <dcterms:modified xsi:type="dcterms:W3CDTF">2019-03-20T13:40:52Z</dcterms:modified>
</cp:coreProperties>
</file>