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9440" windowHeight="7935" firstSheet="2" activeTab="2"/>
  </bookViews>
  <sheets>
    <sheet name="Agosto2015" sheetId="1" r:id="rId1"/>
    <sheet name="Setembro2015" sheetId="2" r:id="rId2"/>
    <sheet name="APÊNDICE" sheetId="8" r:id="rId3"/>
  </sheets>
  <definedNames>
    <definedName name="_xlnm.Print_Area" localSheetId="2">APÊNDICE!$A$1:$F$30</definedName>
  </definedNames>
  <calcPr calcId="125725"/>
</workbook>
</file>

<file path=xl/calcChain.xml><?xml version="1.0" encoding="utf-8"?>
<calcChain xmlns="http://schemas.openxmlformats.org/spreadsheetml/2006/main">
  <c r="F9" i="8"/>
  <c r="F10"/>
  <c r="F11"/>
  <c r="F12"/>
  <c r="F13"/>
  <c r="F14"/>
  <c r="F15"/>
  <c r="F16"/>
  <c r="F17"/>
  <c r="F18"/>
  <c r="F19"/>
  <c r="F20"/>
  <c r="F21"/>
  <c r="F22"/>
  <c r="F23"/>
  <c r="F24"/>
  <c r="F25"/>
  <c r="F26"/>
  <c r="F27"/>
  <c r="F28"/>
  <c r="F29"/>
  <c r="F8"/>
  <c r="E30" l="1"/>
  <c r="F7" i="2"/>
  <c r="H7" s="1"/>
  <c r="F17"/>
  <c r="H17" s="1"/>
  <c r="H8"/>
  <c r="H9"/>
  <c r="H10"/>
  <c r="H11"/>
  <c r="H12"/>
  <c r="H13"/>
  <c r="H14"/>
  <c r="H15"/>
  <c r="H16"/>
  <c r="H18"/>
  <c r="H19"/>
  <c r="H20"/>
  <c r="H21"/>
  <c r="H22"/>
  <c r="H23"/>
  <c r="H24"/>
  <c r="H25"/>
  <c r="H26"/>
  <c r="H27"/>
  <c r="H28"/>
  <c r="H29"/>
  <c r="H8" i="1"/>
  <c r="H9"/>
  <c r="H10"/>
  <c r="H11"/>
  <c r="H12"/>
  <c r="H13"/>
  <c r="H14"/>
  <c r="H15"/>
  <c r="H16"/>
  <c r="H17"/>
  <c r="H18"/>
  <c r="H19"/>
  <c r="H20"/>
  <c r="H21"/>
  <c r="H22"/>
  <c r="H23"/>
  <c r="H24"/>
  <c r="H25"/>
  <c r="H26"/>
  <c r="H27"/>
  <c r="H28"/>
  <c r="H29"/>
  <c r="C8"/>
  <c r="C8" i="2" s="1"/>
  <c r="C9" i="1"/>
  <c r="C9" i="2" s="1"/>
  <c r="C10" i="1"/>
  <c r="C10" i="2" s="1"/>
  <c r="C11" i="1"/>
  <c r="C11" i="2" s="1"/>
  <c r="C12" i="1"/>
  <c r="C12" i="2" s="1"/>
  <c r="C13" i="1"/>
  <c r="C13" i="2" s="1"/>
  <c r="C14" i="1"/>
  <c r="C14" i="2" s="1"/>
  <c r="C15" i="1"/>
  <c r="C15" i="2" s="1"/>
  <c r="C16" i="1"/>
  <c r="C16" i="2" s="1"/>
  <c r="C17" i="1"/>
  <c r="C18"/>
  <c r="C18" i="2" s="1"/>
  <c r="C19" i="1"/>
  <c r="C19" i="2" s="1"/>
  <c r="C20" i="1"/>
  <c r="C20" i="2" s="1"/>
  <c r="C21" i="1"/>
  <c r="C21" i="2" s="1"/>
  <c r="C22" i="1"/>
  <c r="C22" i="2" s="1"/>
  <c r="C23" i="1"/>
  <c r="C23" i="2" s="1"/>
  <c r="C24" i="1"/>
  <c r="C24" i="2" s="1"/>
  <c r="C25" i="1"/>
  <c r="C25" i="2" s="1"/>
  <c r="C26" i="1"/>
  <c r="C26" i="2" s="1"/>
  <c r="C27" i="1"/>
  <c r="C27" i="2" s="1"/>
  <c r="C28" i="1"/>
  <c r="C28" i="2" s="1"/>
  <c r="C29" i="1"/>
  <c r="C29" i="2" s="1"/>
  <c r="C17" l="1"/>
  <c r="G30"/>
  <c r="C7" i="1"/>
  <c r="C7" i="2" s="1"/>
  <c r="H7" i="1"/>
  <c r="G30" s="1"/>
</calcChain>
</file>

<file path=xl/sharedStrings.xml><?xml version="1.0" encoding="utf-8"?>
<sst xmlns="http://schemas.openxmlformats.org/spreadsheetml/2006/main" count="240" uniqueCount="72">
  <si>
    <t>PREFEITURA MUNICIPAL DE SANTO ANTÔNIO DE PÁDUA</t>
  </si>
  <si>
    <t>ITEM</t>
  </si>
  <si>
    <t>QUANT.</t>
  </si>
  <si>
    <t>REST.</t>
  </si>
  <si>
    <t>UN.</t>
  </si>
  <si>
    <t>DESCRIÇÃO</t>
  </si>
  <si>
    <t>SOLICITAÇÃO</t>
  </si>
  <si>
    <t>SOLLAR TOLDOS</t>
  </si>
  <si>
    <t>UNIT</t>
  </si>
  <si>
    <t>TOTAL</t>
  </si>
  <si>
    <t>001</t>
  </si>
  <si>
    <t>diária</t>
  </si>
  <si>
    <t>Cabines portáteis em polietileno virgem, modelo Standard, com medidas mínimas de 1,10m de largura por 1,20m de comprimento e 2,20m de altura e com peso mínimo de 78 Kg (vazio), com iluminação translúcida, com caixa de dejetos de capacidade mínima para 227 litros de armazenamento, assento com tampas no mictório, com piso antiderrapante, pontos de ventilação, pontos de luz, dispositivo de trinco com trava interna, suporte para papel higiênico, apoio para objetos, cesto de lixo, indicação masculino e feminino, com boa aparência interna e externamente e limpeza das cabines. As cabines deverão ser montadas em qualquer localidade do município. O preço deve incluir todos os itens acima mencionados, bem como o transporte das cabines até o local e a limpeza diária das mesmas.</t>
  </si>
  <si>
    <t>002</t>
  </si>
  <si>
    <t xml:space="preserve">Cabines portáteis em polietileno virgem, modelo Standard, com medidas mínimas de 1,60m de largura por 1,60m de comprimento e 2,30m de altura e com peso mínimo de 110 Kg (vazio), com iluminação translúcida, com caixa de dejetos de capacidade mínima para 120 litros de armazenamento, assento com tampas no mictório, com piso antiderrapante, pontos de ventilação, pontos de luz, dispositivo de trinco com trava interna, suporte para papel higiênico, apoio para objetos, cesto de lixo, indicação masculino e feminino, com especificações de Portador de Necessidades Especiais (PNE). As cabines deverão ser montadas em qualquer localidade do município. O preço deve incluir todos os itens acima mencionados, bem como o transporte das cabines até o local e a limpeza diária das mesmas. </t>
  </si>
  <si>
    <t>003</t>
  </si>
  <si>
    <t>004</t>
  </si>
  <si>
    <t>005</t>
  </si>
  <si>
    <t>Tendas modelo chapéu de bruxa, brancas com medidas mínimas de 3m x 3m com 04 lados de saia, com 1 portinha de abrir e fechar, com 03 balcões de chapa galvanizada de largura mínima de 42cm, com 05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</si>
  <si>
    <t>006</t>
  </si>
  <si>
    <t>007</t>
  </si>
  <si>
    <t>008</t>
  </si>
  <si>
    <t>009</t>
  </si>
  <si>
    <t>010</t>
  </si>
  <si>
    <t>011</t>
  </si>
  <si>
    <t>012</t>
  </si>
  <si>
    <t>013</t>
  </si>
  <si>
    <t>Tendas modelo Pirâmide sem fechamentos, Brancas ou Cristal(Transparente) com medidas mínimas de 10m x 10m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</si>
  <si>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014</t>
  </si>
  <si>
    <t>Tendas modelo Pirâmide com fechamentos, Brancas ou Cristal(Transparente),  medidas mínimas de 10m x 10m,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</si>
  <si>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015</t>
  </si>
  <si>
    <t>Tendas modelo Pirâmide sem fechamentos, Brancas ou Cristal(Transparente) com medidas mínimas de 12m x 12m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</si>
  <si>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016</t>
  </si>
  <si>
    <t>Tendas modelo Pirâmide com fechamentos, Brancas ou Cristal(Transparente), medidas mínimas de 12m x 12m,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</si>
  <si>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017</t>
  </si>
  <si>
    <t>Gradil  metro linear, de tubos de 1´e ¼ em parede 14, galvanizados a fogo com tamanhos mínimos de 2,5m de comprimento por 1,10m de altura, com altura máxima de 20cm do chão e vergalhões 3/8, medidas de tubos cirúrgicos de 15 em 15 cm de larguras uns dos outros, para evitar que crianças possam passar entre eles.</t>
  </si>
  <si>
    <t>018</t>
  </si>
  <si>
    <t>Portal de chegada metro linear. Em treliças de alumínio de 300mm x 300mm com 03 faces treliçadas para maior segurança, com cabeças todas reforçadas em alumínio de no mínimo 5mm de espessura.</t>
  </si>
  <si>
    <t>019</t>
  </si>
  <si>
    <t>Palco pequeno Alumínio Q-30, em estruturas de alumínio de medidas mínimas de 9,60m x 7,40m, com sistema de teto modelo duas águas, coberto em lona de fio com trama de no mínimo especificação KP-1000, em colunas de treliças em alumínio de 300mm x 300mm com 03 faces treliçadas para maior segurança, com cabeças todas reforçadas em alumínio de no mínimo 5mm de espessura com piso de regulagem de altura de 1,50m à 2,25m em compensado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</si>
  <si>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020</t>
  </si>
  <si>
    <t>Palco médio Alumínio Q-30, em estruturas de alumínio de medidas mínimas de 12,30m x 10,20m, com sistema de teto modelo duas águas, coberto em lona de fio com trama de no mínimo especificação KP-1000, em colunas de treliças em alumínio de 300mmx300mm com 03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</si>
  <si>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021</t>
  </si>
  <si>
    <t>Palco Grande Alumínio Q- 30, em estruturas de alumínio de medidas mínimas de 18,40m x 16,20m, com sistema de teto modelo duas águas, coberto em lona de fio com trama de no mínimo especificação KP-1000, em colunas de treliças em alumínio de 500mm x 500mm com 02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</si>
  <si>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022</t>
  </si>
  <si>
    <t>Praticavel, placas em alumínios 2x1m, piso em compensado naval acarpetado com pés telescópicos que variam altura de 40cm a 1,40m, com guarda corpo com estrutura de ferro galvanizada para praticavel nas medidas 2 x 1,10m, com escada de ferro galvanizado, praticável nas medidas máximas de 1,40m e mínima de 40cm</t>
  </si>
  <si>
    <t>023</t>
  </si>
  <si>
    <t>Fechamento, inter travado, sendo os mesmos em placas metálicas na altura mínima de 2,20m com travessa e suporte para fixação, e sem pontas de lança, de no mínimo 4,40 metros de largura.</t>
  </si>
  <si>
    <r>
      <t>Tenda  3m x 3m sem fechamentos.</t>
    </r>
    <r>
      <rPr>
        <sz val="12"/>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</si>
  <si>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12"/>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</si>
  <si>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12"/>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</si>
  <si>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12"/>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</si>
  <si>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12"/>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</si>
  <si>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12"/>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</si>
  <si>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12"/>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</si>
  <si>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1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</si>
  <si>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1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</si>
  <si>
    <t>TENDAS, BQNHEIROS QUÍMICOS, GRADIL E TRELIÇA PARA REALIZAÇÃO DE EVENTOS</t>
  </si>
  <si>
    <t>UNIT.</t>
  </si>
  <si>
    <t>MÉDIA</t>
  </si>
  <si>
    <t>MUNICÍPIO DE SANTO ANTÔNIO DE PÁDUA</t>
  </si>
  <si>
    <t>TENDAS, GRADIL E TRELIÇA PARA REALIZAÇÃO DE EVENTOS</t>
  </si>
  <si>
    <t>APÊNDICE</t>
  </si>
  <si>
    <r>
      <t>Tenda  3m x 3m sem fechamentos.</t>
    </r>
    <r>
      <rPr>
        <sz val="16"/>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</si>
  <si>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16"/>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</si>
  <si>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16"/>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</si>
  <si>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16"/>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</si>
  <si>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16"/>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</si>
  <si>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16"/>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</si>
  <si>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16"/>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</si>
  <si>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16"/>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</si>
  <si>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16"/>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</si>
</sst>
</file>

<file path=xl/styles.xml><?xml version="1.0" encoding="utf-8"?>
<styleSheet xmlns="http://schemas.openxmlformats.org/spreadsheetml/2006/main">
  <numFmts count="3">
    <numFmt numFmtId="164" formatCode="#,##0.00;[Red]#,##0.00"/>
    <numFmt numFmtId="165" formatCode="#,##0;[Red]#,##0"/>
    <numFmt numFmtId="166" formatCode="&quot;R$&quot;\ #,##0.00"/>
  </numFmts>
  <fonts count="13">
    <font>
      <sz val="11"/>
      <color theme="1"/>
      <name val="Calibri"/>
      <family val="2"/>
      <scheme val="minor"/>
    </font>
    <font>
      <b/>
      <sz val="12"/>
      <color indexed="8"/>
      <name val="Times New Roman"/>
      <family val="1"/>
    </font>
    <font>
      <b/>
      <sz val="12"/>
      <name val="Times New Roman"/>
      <family val="1"/>
    </font>
    <font>
      <sz val="12"/>
      <name val="Times New Roman"/>
      <family val="1"/>
    </font>
    <font>
      <sz val="12"/>
      <color theme="1"/>
      <name val="Times New Roman"/>
      <family val="1"/>
    </font>
    <font>
      <sz val="12"/>
      <color indexed="8"/>
      <name val="Times New Roman"/>
      <family val="1"/>
    </font>
    <font>
      <sz val="10"/>
      <name val="Arial"/>
      <family val="2"/>
    </font>
    <font>
      <b/>
      <sz val="16"/>
      <color indexed="8"/>
      <name val="Times New Roman"/>
      <family val="1"/>
    </font>
    <font>
      <sz val="16"/>
      <color theme="1"/>
      <name val="Times New Roman"/>
      <family val="1"/>
    </font>
    <font>
      <b/>
      <sz val="16"/>
      <name val="Times New Roman"/>
      <family val="1"/>
    </font>
    <font>
      <b/>
      <sz val="16"/>
      <color theme="1"/>
      <name val="Times New Roman"/>
      <family val="1"/>
    </font>
    <font>
      <sz val="16"/>
      <name val="Times New Roman"/>
      <family val="1"/>
    </font>
    <font>
      <sz val="16"/>
      <color indexed="8"/>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55">
    <xf numFmtId="0" fontId="0" fillId="0" borderId="0" xfId="0"/>
    <xf numFmtId="0" fontId="0" fillId="0" borderId="0" xfId="0"/>
    <xf numFmtId="49" fontId="3" fillId="0" borderId="1" xfId="0" applyNumberFormat="1" applyFont="1" applyBorder="1" applyAlignment="1">
      <alignment horizontal="left" vertical="top" wrapText="1"/>
    </xf>
    <xf numFmtId="165" fontId="4" fillId="0" borderId="1" xfId="0" applyNumberFormat="1" applyFont="1" applyBorder="1" applyAlignment="1">
      <alignment horizontal="left" vertical="top" wrapText="1"/>
    </xf>
    <xf numFmtId="165" fontId="4" fillId="5"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165" fontId="3" fillId="4"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4" fontId="3" fillId="0" borderId="1" xfId="0" applyNumberFormat="1" applyFont="1" applyBorder="1" applyAlignment="1">
      <alignment horizontal="left" vertical="top" wrapText="1"/>
    </xf>
    <xf numFmtId="164" fontId="3" fillId="3" borderId="1" xfId="0" applyNumberFormat="1" applyFont="1" applyFill="1" applyBorder="1" applyAlignment="1">
      <alignment horizontal="center" vertical="center" wrapText="1"/>
    </xf>
    <xf numFmtId="0" fontId="1" fillId="6" borderId="1" xfId="0" applyFont="1" applyFill="1" applyBorder="1" applyAlignment="1">
      <alignment horizontal="left" vertical="top" wrapText="1"/>
    </xf>
    <xf numFmtId="164"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shrinkToFi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8" fillId="7" borderId="0" xfId="0" applyFont="1" applyFill="1"/>
    <xf numFmtId="0" fontId="9" fillId="7" borderId="0" xfId="1" applyFont="1" applyFill="1" applyBorder="1" applyAlignment="1">
      <alignment horizontal="center" vertical="center" wrapText="1"/>
    </xf>
    <xf numFmtId="0" fontId="9" fillId="7" borderId="0" xfId="1" applyFont="1" applyFill="1" applyBorder="1" applyAlignment="1">
      <alignment horizontal="center" vertical="center" wrapText="1"/>
    </xf>
    <xf numFmtId="0" fontId="7" fillId="7" borderId="6" xfId="0"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wrapText="1" shrinkToFit="1"/>
    </xf>
    <xf numFmtId="166" fontId="10" fillId="7" borderId="1" xfId="0" applyNumberFormat="1" applyFont="1" applyFill="1" applyBorder="1" applyAlignment="1">
      <alignment horizontal="center" vertical="center" wrapText="1"/>
    </xf>
    <xf numFmtId="166" fontId="10" fillId="7" borderId="0" xfId="0" applyNumberFormat="1" applyFont="1" applyFill="1" applyBorder="1" applyAlignment="1">
      <alignment horizontal="center" vertical="center" wrapText="1"/>
    </xf>
    <xf numFmtId="0" fontId="10" fillId="7" borderId="0" xfId="0" applyFont="1" applyFill="1" applyBorder="1" applyAlignment="1">
      <alignment horizontal="center" vertical="center"/>
    </xf>
    <xf numFmtId="164" fontId="9" fillId="7" borderId="1" xfId="1" applyNumberFormat="1" applyFont="1" applyFill="1" applyBorder="1" applyAlignment="1">
      <alignment horizontal="center" vertical="center" wrapText="1"/>
    </xf>
    <xf numFmtId="164" fontId="9" fillId="7" borderId="0" xfId="1" applyNumberFormat="1" applyFont="1" applyFill="1" applyBorder="1" applyAlignment="1">
      <alignment horizontal="center" vertical="center" wrapText="1"/>
    </xf>
    <xf numFmtId="0" fontId="8" fillId="7" borderId="0" xfId="0" applyFont="1" applyFill="1" applyBorder="1"/>
    <xf numFmtId="49" fontId="9"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66" fontId="8" fillId="7"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xf>
    <xf numFmtId="166" fontId="8" fillId="7" borderId="0" xfId="0" applyNumberFormat="1" applyFont="1" applyFill="1" applyBorder="1" applyAlignment="1">
      <alignment horizontal="center" vertical="center" wrapText="1"/>
    </xf>
    <xf numFmtId="165" fontId="8" fillId="7" borderId="0" xfId="0" applyNumberFormat="1" applyFont="1" applyFill="1" applyBorder="1" applyAlignment="1">
      <alignment horizontal="center" vertical="center" wrapText="1"/>
    </xf>
    <xf numFmtId="164" fontId="11" fillId="7" borderId="0" xfId="0" applyNumberFormat="1" applyFont="1" applyFill="1" applyBorder="1" applyAlignment="1">
      <alignment horizontal="center" vertical="center" wrapText="1"/>
    </xf>
    <xf numFmtId="166" fontId="8" fillId="7" borderId="0"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166" fontId="10" fillId="7" borderId="4" xfId="0" applyNumberFormat="1" applyFont="1" applyFill="1" applyBorder="1" applyAlignment="1">
      <alignment horizontal="center" vertical="center" wrapText="1"/>
    </xf>
    <xf numFmtId="166" fontId="10" fillId="7" borderId="5" xfId="0" applyNumberFormat="1" applyFont="1" applyFill="1" applyBorder="1" applyAlignment="1">
      <alignment horizontal="center" vertical="center" wrapText="1"/>
    </xf>
    <xf numFmtId="166" fontId="8" fillId="7" borderId="0" xfId="0" applyNumberFormat="1"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Alignment="1">
      <alignment horizontal="center" vertical="center"/>
    </xf>
    <xf numFmtId="166" fontId="8" fillId="7" borderId="0" xfId="0" applyNumberFormat="1" applyFont="1" applyFill="1"/>
  </cellXfs>
  <cellStyles count="2">
    <cellStyle name="Normal" xfId="0" builtinId="0"/>
    <cellStyle name="Normal 2" xfId="1"/>
  </cellStyles>
  <dxfs count="2">
    <dxf>
      <font>
        <color theme="1"/>
      </font>
      <numFmt numFmtId="3" formatCode="#,##0"/>
      <fill>
        <patternFill>
          <bgColor rgb="FFC00000"/>
        </patternFill>
      </fill>
    </dxf>
    <dxf>
      <font>
        <color theme="1"/>
      </font>
      <numFmt numFmtId="3" formatCode="#,##0"/>
      <fill>
        <patternFill>
          <bgColor rgb="FFC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0</xdr:row>
      <xdr:rowOff>0</xdr:rowOff>
    </xdr:from>
    <xdr:to>
      <xdr:col>2</xdr:col>
      <xdr:colOff>285750</xdr:colOff>
      <xdr:row>3</xdr:row>
      <xdr:rowOff>91041</xdr:rowOff>
    </xdr:to>
    <xdr:pic>
      <xdr:nvPicPr>
        <xdr:cNvPr id="2" name="Imagem 1" descr="brasãopadua-215x300.jpg"/>
        <xdr:cNvPicPr>
          <a:picLocks noChangeAspect="1"/>
        </xdr:cNvPicPr>
      </xdr:nvPicPr>
      <xdr:blipFill>
        <a:blip xmlns:r="http://schemas.openxmlformats.org/officeDocument/2006/relationships" r:embed="rId1" cstate="print"/>
        <a:stretch>
          <a:fillRect/>
        </a:stretch>
      </xdr:blipFill>
      <xdr:spPr>
        <a:xfrm>
          <a:off x="1009650" y="0"/>
          <a:ext cx="495300" cy="691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400050</xdr:colOff>
      <xdr:row>0</xdr:row>
      <xdr:rowOff>0</xdr:rowOff>
    </xdr:from>
    <xdr:to>
      <xdr:col>2</xdr:col>
      <xdr:colOff>285750</xdr:colOff>
      <xdr:row>3</xdr:row>
      <xdr:rowOff>62466</xdr:rowOff>
    </xdr:to>
    <xdr:pic>
      <xdr:nvPicPr>
        <xdr:cNvPr id="3" name="Imagem 2" descr="brasãopadua-215x300.jpg"/>
        <xdr:cNvPicPr>
          <a:picLocks noChangeAspect="1"/>
        </xdr:cNvPicPr>
      </xdr:nvPicPr>
      <xdr:blipFill>
        <a:blip xmlns:r="http://schemas.openxmlformats.org/officeDocument/2006/relationships" r:embed="rId1" cstate="print"/>
        <a:stretch>
          <a:fillRect/>
        </a:stretch>
      </xdr:blipFill>
      <xdr:spPr>
        <a:xfrm>
          <a:off x="1009650" y="0"/>
          <a:ext cx="495300" cy="691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280459</xdr:colOff>
      <xdr:row>0</xdr:row>
      <xdr:rowOff>190499</xdr:rowOff>
    </xdr:from>
    <xdr:to>
      <xdr:col>2</xdr:col>
      <xdr:colOff>120420</xdr:colOff>
      <xdr:row>2</xdr:row>
      <xdr:rowOff>328083</xdr:rowOff>
    </xdr:to>
    <xdr:pic>
      <xdr:nvPicPr>
        <xdr:cNvPr id="3" name="Imagem 2" descr="brasãopadua-215x300.jpg"/>
        <xdr:cNvPicPr>
          <a:picLocks noChangeAspect="1"/>
        </xdr:cNvPicPr>
      </xdr:nvPicPr>
      <xdr:blipFill>
        <a:blip xmlns:r="http://schemas.openxmlformats.org/officeDocument/2006/relationships" r:embed="rId1" cstate="print"/>
        <a:stretch>
          <a:fillRect/>
        </a:stretch>
      </xdr:blipFill>
      <xdr:spPr>
        <a:xfrm>
          <a:off x="894292" y="190499"/>
          <a:ext cx="871355" cy="910167"/>
        </a:xfrm>
        <a:prstGeom prst="rect">
          <a:avLst/>
        </a:prstGeom>
      </xdr:spPr>
    </xdr:pic>
    <xdr:clientData/>
  </xdr:twoCellAnchor>
  <xdr:oneCellAnchor>
    <xdr:from>
      <xdr:col>2</xdr:col>
      <xdr:colOff>228600</xdr:colOff>
      <xdr:row>29</xdr:row>
      <xdr:rowOff>0</xdr:rowOff>
    </xdr:from>
    <xdr:ext cx="184731" cy="264560"/>
    <xdr:sp macro="" textlink="">
      <xdr:nvSpPr>
        <xdr:cNvPr id="4" name="CaixaDeTexto 3"/>
        <xdr:cNvSpPr txBox="1"/>
      </xdr:nvSpPr>
      <xdr:spPr>
        <a:xfrm>
          <a:off x="5343525"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29</xdr:row>
      <xdr:rowOff>0</xdr:rowOff>
    </xdr:from>
    <xdr:ext cx="184731" cy="264560"/>
    <xdr:sp macro="" textlink="">
      <xdr:nvSpPr>
        <xdr:cNvPr id="5" name="CaixaDeTexto 4"/>
        <xdr:cNvSpPr txBox="1"/>
      </xdr:nvSpPr>
      <xdr:spPr>
        <a:xfrm>
          <a:off x="5343525"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0"/>
  <sheetViews>
    <sheetView workbookViewId="0">
      <selection activeCell="F7" sqref="F7:F29"/>
    </sheetView>
  </sheetViews>
  <sheetFormatPr defaultRowHeight="15"/>
  <cols>
    <col min="5" max="5" width="54.7109375" customWidth="1"/>
    <col min="6" max="6" width="17.42578125" customWidth="1"/>
    <col min="7" max="7" width="15" customWidth="1"/>
    <col min="8" max="8" width="18.5703125" customWidth="1"/>
  </cols>
  <sheetData>
    <row r="1" spans="1:8" ht="15.75">
      <c r="A1" s="14" t="s">
        <v>0</v>
      </c>
      <c r="B1" s="14"/>
      <c r="C1" s="14"/>
      <c r="D1" s="14"/>
      <c r="E1" s="14"/>
      <c r="F1" s="14"/>
      <c r="G1" s="14"/>
      <c r="H1" s="14"/>
    </row>
    <row r="2" spans="1:8" ht="15.75">
      <c r="A2" s="14" t="s">
        <v>57</v>
      </c>
      <c r="B2" s="14"/>
      <c r="C2" s="14"/>
      <c r="D2" s="14"/>
      <c r="E2" s="14"/>
      <c r="F2" s="14"/>
      <c r="G2" s="14"/>
      <c r="H2" s="14"/>
    </row>
    <row r="3" spans="1:8" s="1" customFormat="1" ht="15.75">
      <c r="A3" s="14"/>
      <c r="B3" s="14"/>
      <c r="C3" s="14"/>
      <c r="D3" s="14"/>
      <c r="E3" s="14"/>
      <c r="F3" s="14"/>
      <c r="G3" s="14"/>
      <c r="H3" s="14"/>
    </row>
    <row r="4" spans="1:8" ht="15.75">
      <c r="A4" s="15"/>
      <c r="B4" s="15"/>
      <c r="C4" s="15"/>
      <c r="D4" s="15"/>
      <c r="E4" s="15"/>
      <c r="F4" s="15"/>
      <c r="G4" s="15"/>
      <c r="H4" s="15"/>
    </row>
    <row r="5" spans="1:8" ht="15.75">
      <c r="A5" s="16" t="s">
        <v>1</v>
      </c>
      <c r="B5" s="17" t="s">
        <v>2</v>
      </c>
      <c r="C5" s="19" t="s">
        <v>3</v>
      </c>
      <c r="D5" s="17" t="s">
        <v>4</v>
      </c>
      <c r="E5" s="18" t="s">
        <v>5</v>
      </c>
      <c r="F5" s="22" t="s">
        <v>6</v>
      </c>
      <c r="G5" s="21" t="s">
        <v>7</v>
      </c>
      <c r="H5" s="21"/>
    </row>
    <row r="6" spans="1:8" ht="15.75">
      <c r="A6" s="16"/>
      <c r="B6" s="17"/>
      <c r="C6" s="20"/>
      <c r="D6" s="17"/>
      <c r="E6" s="18"/>
      <c r="F6" s="22"/>
      <c r="G6" s="10" t="s">
        <v>8</v>
      </c>
      <c r="H6" s="10" t="s">
        <v>9</v>
      </c>
    </row>
    <row r="7" spans="1:8" ht="236.25">
      <c r="A7" s="2" t="s">
        <v>10</v>
      </c>
      <c r="B7" s="3">
        <v>300</v>
      </c>
      <c r="C7" s="4">
        <f>B7-F7</f>
        <v>300</v>
      </c>
      <c r="D7" s="5" t="s">
        <v>11</v>
      </c>
      <c r="E7" s="6" t="s">
        <v>12</v>
      </c>
      <c r="F7" s="7"/>
      <c r="G7" s="8">
        <v>234.74</v>
      </c>
      <c r="H7" s="9">
        <f>F7*G7</f>
        <v>0</v>
      </c>
    </row>
    <row r="8" spans="1:8" ht="236.25">
      <c r="A8" s="2" t="s">
        <v>13</v>
      </c>
      <c r="B8" s="3">
        <v>30</v>
      </c>
      <c r="C8" s="4">
        <f t="shared" ref="C8:C29" si="0">B8-F8</f>
        <v>30</v>
      </c>
      <c r="D8" s="5" t="s">
        <v>11</v>
      </c>
      <c r="E8" s="6" t="s">
        <v>14</v>
      </c>
      <c r="F8" s="7"/>
      <c r="G8" s="8">
        <v>379.58</v>
      </c>
      <c r="H8" s="9">
        <f t="shared" ref="H8:H29" si="1">F8*G8</f>
        <v>0</v>
      </c>
    </row>
    <row r="9" spans="1:8" ht="110.25">
      <c r="A9" s="2" t="s">
        <v>15</v>
      </c>
      <c r="B9" s="3">
        <v>150</v>
      </c>
      <c r="C9" s="4">
        <f t="shared" si="0"/>
        <v>150</v>
      </c>
      <c r="D9" s="5" t="s">
        <v>11</v>
      </c>
      <c r="E9" s="6" t="s">
        <v>48</v>
      </c>
      <c r="F9" s="7"/>
      <c r="G9" s="8">
        <v>99.89</v>
      </c>
      <c r="H9" s="9">
        <f t="shared" si="1"/>
        <v>0</v>
      </c>
    </row>
    <row r="10" spans="1:8" ht="126">
      <c r="A10" s="2" t="s">
        <v>16</v>
      </c>
      <c r="B10" s="3">
        <v>100</v>
      </c>
      <c r="C10" s="4">
        <f t="shared" si="0"/>
        <v>100</v>
      </c>
      <c r="D10" s="5" t="s">
        <v>11</v>
      </c>
      <c r="E10" s="6" t="s">
        <v>49</v>
      </c>
      <c r="F10" s="7"/>
      <c r="G10" s="8">
        <v>124.86</v>
      </c>
      <c r="H10" s="9">
        <f t="shared" si="1"/>
        <v>0</v>
      </c>
    </row>
    <row r="11" spans="1:8" ht="141.75">
      <c r="A11" s="2" t="s">
        <v>17</v>
      </c>
      <c r="B11" s="3">
        <v>200</v>
      </c>
      <c r="C11" s="4">
        <f t="shared" si="0"/>
        <v>200</v>
      </c>
      <c r="D11" s="5" t="s">
        <v>11</v>
      </c>
      <c r="E11" s="6" t="s">
        <v>18</v>
      </c>
      <c r="F11" s="7"/>
      <c r="G11" s="8">
        <v>114.87</v>
      </c>
      <c r="H11" s="9">
        <f t="shared" si="1"/>
        <v>0</v>
      </c>
    </row>
    <row r="12" spans="1:8" ht="110.25">
      <c r="A12" s="2" t="s">
        <v>19</v>
      </c>
      <c r="B12" s="3">
        <v>30</v>
      </c>
      <c r="C12" s="4">
        <f t="shared" si="0"/>
        <v>30</v>
      </c>
      <c r="D12" s="5" t="s">
        <v>11</v>
      </c>
      <c r="E12" s="6" t="s">
        <v>50</v>
      </c>
      <c r="F12" s="7"/>
      <c r="G12" s="8">
        <v>139.84</v>
      </c>
      <c r="H12" s="9">
        <f t="shared" si="1"/>
        <v>0</v>
      </c>
    </row>
    <row r="13" spans="1:8" ht="126">
      <c r="A13" s="2" t="s">
        <v>20</v>
      </c>
      <c r="B13" s="3">
        <v>30</v>
      </c>
      <c r="C13" s="4">
        <f t="shared" si="0"/>
        <v>30</v>
      </c>
      <c r="D13" s="5" t="s">
        <v>11</v>
      </c>
      <c r="E13" s="6" t="s">
        <v>51</v>
      </c>
      <c r="F13" s="7"/>
      <c r="G13" s="8">
        <v>139.84</v>
      </c>
      <c r="H13" s="9">
        <f t="shared" si="1"/>
        <v>0</v>
      </c>
    </row>
    <row r="14" spans="1:8" ht="141.75">
      <c r="A14" s="2" t="s">
        <v>21</v>
      </c>
      <c r="B14" s="3">
        <v>30</v>
      </c>
      <c r="C14" s="4">
        <f t="shared" si="0"/>
        <v>30</v>
      </c>
      <c r="D14" s="5" t="s">
        <v>11</v>
      </c>
      <c r="E14" s="6" t="s">
        <v>52</v>
      </c>
      <c r="F14" s="7"/>
      <c r="G14" s="8">
        <v>129.75</v>
      </c>
      <c r="H14" s="9">
        <f t="shared" si="1"/>
        <v>0</v>
      </c>
    </row>
    <row r="15" spans="1:8" ht="110.25">
      <c r="A15" s="2" t="s">
        <v>22</v>
      </c>
      <c r="B15" s="3">
        <v>30</v>
      </c>
      <c r="C15" s="4">
        <f t="shared" si="0"/>
        <v>30</v>
      </c>
      <c r="D15" s="5" t="s">
        <v>11</v>
      </c>
      <c r="E15" s="6" t="s">
        <v>53</v>
      </c>
      <c r="F15" s="7"/>
      <c r="G15" s="8">
        <v>229.75</v>
      </c>
      <c r="H15" s="9">
        <f t="shared" si="1"/>
        <v>0</v>
      </c>
    </row>
    <row r="16" spans="1:8" ht="126">
      <c r="A16" s="2" t="s">
        <v>23</v>
      </c>
      <c r="B16" s="3">
        <v>30</v>
      </c>
      <c r="C16" s="4">
        <f t="shared" si="0"/>
        <v>30</v>
      </c>
      <c r="D16" s="5" t="s">
        <v>11</v>
      </c>
      <c r="E16" s="6" t="s">
        <v>54</v>
      </c>
      <c r="F16" s="7"/>
      <c r="G16" s="8">
        <v>249.74</v>
      </c>
      <c r="H16" s="9">
        <f t="shared" si="1"/>
        <v>0</v>
      </c>
    </row>
    <row r="17" spans="1:8" ht="126">
      <c r="A17" s="2" t="s">
        <v>24</v>
      </c>
      <c r="B17" s="3">
        <v>30</v>
      </c>
      <c r="C17" s="4">
        <f t="shared" si="0"/>
        <v>30</v>
      </c>
      <c r="D17" s="5" t="s">
        <v>11</v>
      </c>
      <c r="E17" s="6" t="s">
        <v>55</v>
      </c>
      <c r="F17" s="7"/>
      <c r="G17" s="8">
        <v>299.68</v>
      </c>
      <c r="H17" s="9">
        <f t="shared" si="1"/>
        <v>0</v>
      </c>
    </row>
    <row r="18" spans="1:8" ht="126">
      <c r="A18" s="2" t="s">
        <v>25</v>
      </c>
      <c r="B18" s="3">
        <v>20</v>
      </c>
      <c r="C18" s="4">
        <f t="shared" si="0"/>
        <v>20</v>
      </c>
      <c r="D18" s="5" t="s">
        <v>11</v>
      </c>
      <c r="E18" s="6" t="s">
        <v>56</v>
      </c>
      <c r="F18" s="7"/>
      <c r="G18" s="8">
        <v>344.52</v>
      </c>
      <c r="H18" s="9">
        <f t="shared" si="1"/>
        <v>0</v>
      </c>
    </row>
    <row r="19" spans="1:8" ht="110.25">
      <c r="A19" s="2" t="s">
        <v>26</v>
      </c>
      <c r="B19" s="3">
        <v>100</v>
      </c>
      <c r="C19" s="4">
        <f t="shared" si="0"/>
        <v>100</v>
      </c>
      <c r="D19" s="5" t="s">
        <v>11</v>
      </c>
      <c r="E19" s="6" t="s">
        <v>27</v>
      </c>
      <c r="F19" s="7"/>
      <c r="G19" s="8">
        <v>384.58</v>
      </c>
      <c r="H19" s="9">
        <f t="shared" si="1"/>
        <v>0</v>
      </c>
    </row>
    <row r="20" spans="1:8" ht="126">
      <c r="A20" s="2" t="s">
        <v>28</v>
      </c>
      <c r="B20" s="3">
        <v>100</v>
      </c>
      <c r="C20" s="4">
        <f t="shared" si="0"/>
        <v>100</v>
      </c>
      <c r="D20" s="5" t="s">
        <v>11</v>
      </c>
      <c r="E20" s="6" t="s">
        <v>29</v>
      </c>
      <c r="F20" s="7"/>
      <c r="G20" s="8">
        <v>434.52</v>
      </c>
      <c r="H20" s="9">
        <f t="shared" si="1"/>
        <v>0</v>
      </c>
    </row>
    <row r="21" spans="1:8" ht="110.25">
      <c r="A21" s="2" t="s">
        <v>30</v>
      </c>
      <c r="B21" s="3">
        <v>30</v>
      </c>
      <c r="C21" s="4">
        <f t="shared" si="0"/>
        <v>30</v>
      </c>
      <c r="D21" s="5" t="s">
        <v>11</v>
      </c>
      <c r="E21" s="6" t="s">
        <v>31</v>
      </c>
      <c r="F21" s="7"/>
      <c r="G21" s="8">
        <v>438.52</v>
      </c>
      <c r="H21" s="9">
        <f t="shared" si="1"/>
        <v>0</v>
      </c>
    </row>
    <row r="22" spans="1:8" ht="126">
      <c r="A22" s="2" t="s">
        <v>32</v>
      </c>
      <c r="B22" s="3">
        <v>30</v>
      </c>
      <c r="C22" s="4">
        <f t="shared" si="0"/>
        <v>30</v>
      </c>
      <c r="D22" s="5" t="s">
        <v>11</v>
      </c>
      <c r="E22" s="6" t="s">
        <v>33</v>
      </c>
      <c r="F22" s="7"/>
      <c r="G22" s="8">
        <v>479.47</v>
      </c>
      <c r="H22" s="9">
        <f t="shared" si="1"/>
        <v>0</v>
      </c>
    </row>
    <row r="23" spans="1:8" ht="94.5">
      <c r="A23" s="2" t="s">
        <v>34</v>
      </c>
      <c r="B23" s="3">
        <v>1800</v>
      </c>
      <c r="C23" s="4">
        <f t="shared" si="0"/>
        <v>1800</v>
      </c>
      <c r="D23" s="5" t="s">
        <v>11</v>
      </c>
      <c r="E23" s="6" t="s">
        <v>35</v>
      </c>
      <c r="F23" s="7"/>
      <c r="G23" s="8">
        <v>21.98</v>
      </c>
      <c r="H23" s="9">
        <f t="shared" si="1"/>
        <v>0</v>
      </c>
    </row>
    <row r="24" spans="1:8" ht="63">
      <c r="A24" s="2" t="s">
        <v>36</v>
      </c>
      <c r="B24" s="3">
        <v>800</v>
      </c>
      <c r="C24" s="4">
        <f t="shared" si="0"/>
        <v>800</v>
      </c>
      <c r="D24" s="5" t="s">
        <v>11</v>
      </c>
      <c r="E24" s="6" t="s">
        <v>37</v>
      </c>
      <c r="F24" s="7"/>
      <c r="G24" s="8">
        <v>56.94</v>
      </c>
      <c r="H24" s="9">
        <f t="shared" si="1"/>
        <v>0</v>
      </c>
    </row>
    <row r="25" spans="1:8" ht="267.75">
      <c r="A25" s="2" t="s">
        <v>38</v>
      </c>
      <c r="B25" s="3">
        <v>30</v>
      </c>
      <c r="C25" s="4">
        <f t="shared" si="0"/>
        <v>30</v>
      </c>
      <c r="D25" s="5" t="s">
        <v>11</v>
      </c>
      <c r="E25" s="6" t="s">
        <v>39</v>
      </c>
      <c r="F25" s="7"/>
      <c r="G25" s="8">
        <v>2297.4699999999998</v>
      </c>
      <c r="H25" s="9">
        <f t="shared" si="1"/>
        <v>0</v>
      </c>
    </row>
    <row r="26" spans="1:8" ht="267.75">
      <c r="A26" s="2" t="s">
        <v>40</v>
      </c>
      <c r="B26" s="3">
        <v>15</v>
      </c>
      <c r="C26" s="4">
        <f t="shared" si="0"/>
        <v>15</v>
      </c>
      <c r="D26" s="5" t="s">
        <v>11</v>
      </c>
      <c r="E26" s="6" t="s">
        <v>41</v>
      </c>
      <c r="F26" s="7"/>
      <c r="G26" s="8">
        <v>2926.78</v>
      </c>
      <c r="H26" s="9">
        <f t="shared" si="1"/>
        <v>0</v>
      </c>
    </row>
    <row r="27" spans="1:8" ht="267.75">
      <c r="A27" s="2" t="s">
        <v>42</v>
      </c>
      <c r="B27" s="3">
        <v>5</v>
      </c>
      <c r="C27" s="4">
        <f t="shared" si="0"/>
        <v>5</v>
      </c>
      <c r="D27" s="5" t="s">
        <v>11</v>
      </c>
      <c r="E27" s="6" t="s">
        <v>43</v>
      </c>
      <c r="F27" s="7"/>
      <c r="G27" s="8">
        <v>6093.29</v>
      </c>
      <c r="H27" s="9">
        <f t="shared" si="1"/>
        <v>0</v>
      </c>
    </row>
    <row r="28" spans="1:8" ht="94.5">
      <c r="A28" s="2" t="s">
        <v>44</v>
      </c>
      <c r="B28" s="3">
        <v>800</v>
      </c>
      <c r="C28" s="4">
        <f t="shared" si="0"/>
        <v>800</v>
      </c>
      <c r="D28" s="5" t="s">
        <v>11</v>
      </c>
      <c r="E28" s="6" t="s">
        <v>45</v>
      </c>
      <c r="F28" s="7"/>
      <c r="G28" s="8">
        <v>64.930000000000007</v>
      </c>
      <c r="H28" s="9">
        <f t="shared" si="1"/>
        <v>0</v>
      </c>
    </row>
    <row r="29" spans="1:8" ht="63">
      <c r="A29" s="2" t="s">
        <v>46</v>
      </c>
      <c r="B29" s="3">
        <v>1000</v>
      </c>
      <c r="C29" s="4">
        <f t="shared" si="0"/>
        <v>1000</v>
      </c>
      <c r="D29" s="5" t="s">
        <v>11</v>
      </c>
      <c r="E29" s="6" t="s">
        <v>47</v>
      </c>
      <c r="F29" s="7"/>
      <c r="G29" s="8">
        <v>27.97</v>
      </c>
      <c r="H29" s="9">
        <f t="shared" si="1"/>
        <v>0</v>
      </c>
    </row>
    <row r="30" spans="1:8" ht="15.75">
      <c r="A30" s="11" t="s">
        <v>9</v>
      </c>
      <c r="B30" s="11"/>
      <c r="C30" s="11"/>
      <c r="D30" s="11"/>
      <c r="E30" s="11"/>
      <c r="F30" s="11"/>
      <c r="G30" s="12">
        <f>SUM(H7:H29)</f>
        <v>0</v>
      </c>
      <c r="H30" s="13"/>
    </row>
  </sheetData>
  <mergeCells count="13">
    <mergeCell ref="A30:F30"/>
    <mergeCell ref="G30:H30"/>
    <mergeCell ref="A1:H1"/>
    <mergeCell ref="A2:H2"/>
    <mergeCell ref="A4:H4"/>
    <mergeCell ref="A5:A6"/>
    <mergeCell ref="B5:B6"/>
    <mergeCell ref="D5:D6"/>
    <mergeCell ref="E5:E6"/>
    <mergeCell ref="C5:C6"/>
    <mergeCell ref="G5:H5"/>
    <mergeCell ref="F5:F6"/>
    <mergeCell ref="A3:H3"/>
  </mergeCells>
  <conditionalFormatting sqref="C7:C29">
    <cfRule type="cellIs" dxfId="1" priority="1" operator="lessThan">
      <formula>1</formula>
    </cfRule>
  </conditionalFormatting>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H30"/>
  <sheetViews>
    <sheetView workbookViewId="0">
      <selection activeCell="J7" sqref="J7"/>
    </sheetView>
  </sheetViews>
  <sheetFormatPr defaultRowHeight="15"/>
  <cols>
    <col min="5" max="5" width="54.7109375" customWidth="1"/>
    <col min="6" max="6" width="17.42578125" customWidth="1"/>
    <col min="7" max="7" width="15" customWidth="1"/>
    <col min="8" max="8" width="18.5703125" customWidth="1"/>
  </cols>
  <sheetData>
    <row r="1" spans="1:8" ht="15.75">
      <c r="A1" s="14" t="s">
        <v>0</v>
      </c>
      <c r="B1" s="14"/>
      <c r="C1" s="14"/>
      <c r="D1" s="14"/>
      <c r="E1" s="14"/>
      <c r="F1" s="14"/>
      <c r="G1" s="14"/>
      <c r="H1" s="14"/>
    </row>
    <row r="2" spans="1:8" ht="15.75">
      <c r="A2" s="14" t="s">
        <v>57</v>
      </c>
      <c r="B2" s="14"/>
      <c r="C2" s="14"/>
      <c r="D2" s="14"/>
      <c r="E2" s="14"/>
      <c r="F2" s="14"/>
      <c r="G2" s="14"/>
      <c r="H2" s="14"/>
    </row>
    <row r="3" spans="1:8" ht="15.75">
      <c r="A3" s="14"/>
      <c r="B3" s="14"/>
      <c r="C3" s="14"/>
      <c r="D3" s="14"/>
      <c r="E3" s="14"/>
      <c r="F3" s="14"/>
      <c r="G3" s="14"/>
      <c r="H3" s="14"/>
    </row>
    <row r="4" spans="1:8" ht="15.75">
      <c r="A4" s="15"/>
      <c r="B4" s="15"/>
      <c r="C4" s="15"/>
      <c r="D4" s="15"/>
      <c r="E4" s="15"/>
      <c r="F4" s="15"/>
      <c r="G4" s="15"/>
      <c r="H4" s="15"/>
    </row>
    <row r="5" spans="1:8" ht="15.75">
      <c r="A5" s="16" t="s">
        <v>1</v>
      </c>
      <c r="B5" s="17" t="s">
        <v>2</v>
      </c>
      <c r="C5" s="19" t="s">
        <v>3</v>
      </c>
      <c r="D5" s="17" t="s">
        <v>4</v>
      </c>
      <c r="E5" s="18" t="s">
        <v>5</v>
      </c>
      <c r="F5" s="22" t="s">
        <v>6</v>
      </c>
      <c r="G5" s="21" t="s">
        <v>7</v>
      </c>
      <c r="H5" s="21"/>
    </row>
    <row r="6" spans="1:8" ht="15.75">
      <c r="A6" s="16"/>
      <c r="B6" s="17"/>
      <c r="C6" s="20"/>
      <c r="D6" s="17"/>
      <c r="E6" s="18"/>
      <c r="F6" s="22"/>
      <c r="G6" s="10" t="s">
        <v>8</v>
      </c>
      <c r="H6" s="10" t="s">
        <v>9</v>
      </c>
    </row>
    <row r="7" spans="1:8" ht="236.25">
      <c r="A7" s="2" t="s">
        <v>10</v>
      </c>
      <c r="B7" s="3">
        <v>300</v>
      </c>
      <c r="C7" s="4">
        <f>Agosto2015!C7-(F7)</f>
        <v>276</v>
      </c>
      <c r="D7" s="5" t="s">
        <v>11</v>
      </c>
      <c r="E7" s="6" t="s">
        <v>12</v>
      </c>
      <c r="F7" s="7">
        <f>9+3+4+8</f>
        <v>24</v>
      </c>
      <c r="G7" s="8">
        <v>234.74</v>
      </c>
      <c r="H7" s="9">
        <f>F7*G7</f>
        <v>5633.76</v>
      </c>
    </row>
    <row r="8" spans="1:8" ht="236.25">
      <c r="A8" s="2" t="s">
        <v>13</v>
      </c>
      <c r="B8" s="3">
        <v>30</v>
      </c>
      <c r="C8" s="4">
        <f>Agosto2015!C8-(F8)</f>
        <v>30</v>
      </c>
      <c r="D8" s="5" t="s">
        <v>11</v>
      </c>
      <c r="E8" s="6" t="s">
        <v>14</v>
      </c>
      <c r="F8" s="7"/>
      <c r="G8" s="8">
        <v>379.58</v>
      </c>
      <c r="H8" s="9">
        <f t="shared" ref="H8:H29" si="0">F8*G8</f>
        <v>0</v>
      </c>
    </row>
    <row r="9" spans="1:8" ht="110.25">
      <c r="A9" s="2" t="s">
        <v>15</v>
      </c>
      <c r="B9" s="3">
        <v>150</v>
      </c>
      <c r="C9" s="4">
        <f>Agosto2015!C9-(F9)</f>
        <v>141</v>
      </c>
      <c r="D9" s="5" t="s">
        <v>11</v>
      </c>
      <c r="E9" s="6" t="s">
        <v>48</v>
      </c>
      <c r="F9" s="7">
        <v>9</v>
      </c>
      <c r="G9" s="8">
        <v>99.89</v>
      </c>
      <c r="H9" s="9">
        <f t="shared" si="0"/>
        <v>899.01</v>
      </c>
    </row>
    <row r="10" spans="1:8" ht="126">
      <c r="A10" s="2" t="s">
        <v>16</v>
      </c>
      <c r="B10" s="3">
        <v>100</v>
      </c>
      <c r="C10" s="4">
        <f>Agosto2015!C10-(F10)</f>
        <v>100</v>
      </c>
      <c r="D10" s="5" t="s">
        <v>11</v>
      </c>
      <c r="E10" s="6" t="s">
        <v>49</v>
      </c>
      <c r="F10" s="7"/>
      <c r="G10" s="8">
        <v>124.86</v>
      </c>
      <c r="H10" s="9">
        <f t="shared" si="0"/>
        <v>0</v>
      </c>
    </row>
    <row r="11" spans="1:8" ht="141.75">
      <c r="A11" s="2" t="s">
        <v>17</v>
      </c>
      <c r="B11" s="3">
        <v>200</v>
      </c>
      <c r="C11" s="4">
        <f>Agosto2015!C11-(F11)</f>
        <v>200</v>
      </c>
      <c r="D11" s="5" t="s">
        <v>11</v>
      </c>
      <c r="E11" s="6" t="s">
        <v>18</v>
      </c>
      <c r="F11" s="7"/>
      <c r="G11" s="8">
        <v>114.87</v>
      </c>
      <c r="H11" s="9">
        <f t="shared" si="0"/>
        <v>0</v>
      </c>
    </row>
    <row r="12" spans="1:8" ht="110.25">
      <c r="A12" s="2" t="s">
        <v>19</v>
      </c>
      <c r="B12" s="3">
        <v>30</v>
      </c>
      <c r="C12" s="4">
        <f>Agosto2015!C12-(F12)</f>
        <v>30</v>
      </c>
      <c r="D12" s="5" t="s">
        <v>11</v>
      </c>
      <c r="E12" s="6" t="s">
        <v>50</v>
      </c>
      <c r="F12" s="7"/>
      <c r="G12" s="8">
        <v>139.84</v>
      </c>
      <c r="H12" s="9">
        <f t="shared" si="0"/>
        <v>0</v>
      </c>
    </row>
    <row r="13" spans="1:8" ht="126">
      <c r="A13" s="2" t="s">
        <v>20</v>
      </c>
      <c r="B13" s="3">
        <v>30</v>
      </c>
      <c r="C13" s="4">
        <f>Agosto2015!C13-(F13)</f>
        <v>30</v>
      </c>
      <c r="D13" s="5" t="s">
        <v>11</v>
      </c>
      <c r="E13" s="6" t="s">
        <v>51</v>
      </c>
      <c r="F13" s="7"/>
      <c r="G13" s="8">
        <v>139.84</v>
      </c>
      <c r="H13" s="9">
        <f t="shared" si="0"/>
        <v>0</v>
      </c>
    </row>
    <row r="14" spans="1:8" ht="141.75">
      <c r="A14" s="2" t="s">
        <v>21</v>
      </c>
      <c r="B14" s="3">
        <v>30</v>
      </c>
      <c r="C14" s="4">
        <f>Agosto2015!C14-(F14)</f>
        <v>30</v>
      </c>
      <c r="D14" s="5" t="s">
        <v>11</v>
      </c>
      <c r="E14" s="6" t="s">
        <v>52</v>
      </c>
      <c r="F14" s="7"/>
      <c r="G14" s="8">
        <v>129.75</v>
      </c>
      <c r="H14" s="9">
        <f t="shared" si="0"/>
        <v>0</v>
      </c>
    </row>
    <row r="15" spans="1:8" ht="110.25">
      <c r="A15" s="2" t="s">
        <v>22</v>
      </c>
      <c r="B15" s="3">
        <v>30</v>
      </c>
      <c r="C15" s="4">
        <f>Agosto2015!C15-(F15)</f>
        <v>30</v>
      </c>
      <c r="D15" s="5" t="s">
        <v>11</v>
      </c>
      <c r="E15" s="6" t="s">
        <v>53</v>
      </c>
      <c r="F15" s="7"/>
      <c r="G15" s="8">
        <v>229.75</v>
      </c>
      <c r="H15" s="9">
        <f t="shared" si="0"/>
        <v>0</v>
      </c>
    </row>
    <row r="16" spans="1:8" ht="126">
      <c r="A16" s="2" t="s">
        <v>23</v>
      </c>
      <c r="B16" s="3">
        <v>30</v>
      </c>
      <c r="C16" s="4">
        <f>Agosto2015!C16-(F16)</f>
        <v>30</v>
      </c>
      <c r="D16" s="5" t="s">
        <v>11</v>
      </c>
      <c r="E16" s="6" t="s">
        <v>54</v>
      </c>
      <c r="F16" s="7"/>
      <c r="G16" s="8">
        <v>249.74</v>
      </c>
      <c r="H16" s="9">
        <f t="shared" si="0"/>
        <v>0</v>
      </c>
    </row>
    <row r="17" spans="1:8" ht="126">
      <c r="A17" s="2" t="s">
        <v>24</v>
      </c>
      <c r="B17" s="3">
        <v>30</v>
      </c>
      <c r="C17" s="4">
        <f>Agosto2015!C17-(F17)</f>
        <v>21</v>
      </c>
      <c r="D17" s="5" t="s">
        <v>11</v>
      </c>
      <c r="E17" s="6" t="s">
        <v>55</v>
      </c>
      <c r="F17" s="7">
        <f>6+3</f>
        <v>9</v>
      </c>
      <c r="G17" s="8">
        <v>299.68</v>
      </c>
      <c r="H17" s="9">
        <f t="shared" si="0"/>
        <v>2697.12</v>
      </c>
    </row>
    <row r="18" spans="1:8" ht="126">
      <c r="A18" s="2" t="s">
        <v>25</v>
      </c>
      <c r="B18" s="3">
        <v>20</v>
      </c>
      <c r="C18" s="4">
        <f>Agosto2015!C18-(F18)</f>
        <v>20</v>
      </c>
      <c r="D18" s="5" t="s">
        <v>11</v>
      </c>
      <c r="E18" s="6" t="s">
        <v>56</v>
      </c>
      <c r="F18" s="7"/>
      <c r="G18" s="8">
        <v>344.52</v>
      </c>
      <c r="H18" s="9">
        <f t="shared" si="0"/>
        <v>0</v>
      </c>
    </row>
    <row r="19" spans="1:8" ht="110.25">
      <c r="A19" s="2" t="s">
        <v>26</v>
      </c>
      <c r="B19" s="3">
        <v>100</v>
      </c>
      <c r="C19" s="4">
        <f>Agosto2015!C19-(F19)</f>
        <v>94</v>
      </c>
      <c r="D19" s="5" t="s">
        <v>11</v>
      </c>
      <c r="E19" s="6" t="s">
        <v>27</v>
      </c>
      <c r="F19" s="7">
        <v>6</v>
      </c>
      <c r="G19" s="8">
        <v>384.58</v>
      </c>
      <c r="H19" s="9">
        <f t="shared" si="0"/>
        <v>2307.48</v>
      </c>
    </row>
    <row r="20" spans="1:8" ht="126">
      <c r="A20" s="2" t="s">
        <v>28</v>
      </c>
      <c r="B20" s="3">
        <v>100</v>
      </c>
      <c r="C20" s="4">
        <f>Agosto2015!C20-(F20)</f>
        <v>94</v>
      </c>
      <c r="D20" s="5" t="s">
        <v>11</v>
      </c>
      <c r="E20" s="6" t="s">
        <v>29</v>
      </c>
      <c r="F20" s="7">
        <v>6</v>
      </c>
      <c r="G20" s="8">
        <v>434.52</v>
      </c>
      <c r="H20" s="9">
        <f t="shared" si="0"/>
        <v>2607.12</v>
      </c>
    </row>
    <row r="21" spans="1:8" ht="110.25">
      <c r="A21" s="2" t="s">
        <v>30</v>
      </c>
      <c r="B21" s="3">
        <v>30</v>
      </c>
      <c r="C21" s="4">
        <f>Agosto2015!C21-(F21)</f>
        <v>30</v>
      </c>
      <c r="D21" s="5" t="s">
        <v>11</v>
      </c>
      <c r="E21" s="6" t="s">
        <v>31</v>
      </c>
      <c r="F21" s="7"/>
      <c r="G21" s="8">
        <v>438.52</v>
      </c>
      <c r="H21" s="9">
        <f t="shared" si="0"/>
        <v>0</v>
      </c>
    </row>
    <row r="22" spans="1:8" ht="126">
      <c r="A22" s="2" t="s">
        <v>32</v>
      </c>
      <c r="B22" s="3">
        <v>30</v>
      </c>
      <c r="C22" s="4">
        <f>Agosto2015!C22-(F22)</f>
        <v>30</v>
      </c>
      <c r="D22" s="5" t="s">
        <v>11</v>
      </c>
      <c r="E22" s="6" t="s">
        <v>33</v>
      </c>
      <c r="F22" s="7"/>
      <c r="G22" s="8">
        <v>479.47</v>
      </c>
      <c r="H22" s="9">
        <f t="shared" si="0"/>
        <v>0</v>
      </c>
    </row>
    <row r="23" spans="1:8" ht="94.5">
      <c r="A23" s="2" t="s">
        <v>34</v>
      </c>
      <c r="B23" s="3">
        <v>1800</v>
      </c>
      <c r="C23" s="4">
        <f>Agosto2015!C23-(F23)</f>
        <v>1800</v>
      </c>
      <c r="D23" s="5" t="s">
        <v>11</v>
      </c>
      <c r="E23" s="6" t="s">
        <v>35</v>
      </c>
      <c r="F23" s="7"/>
      <c r="G23" s="8">
        <v>21.98</v>
      </c>
      <c r="H23" s="9">
        <f t="shared" si="0"/>
        <v>0</v>
      </c>
    </row>
    <row r="24" spans="1:8" ht="63">
      <c r="A24" s="2" t="s">
        <v>36</v>
      </c>
      <c r="B24" s="3">
        <v>800</v>
      </c>
      <c r="C24" s="4">
        <f>Agosto2015!C24-(F24)</f>
        <v>800</v>
      </c>
      <c r="D24" s="5" t="s">
        <v>11</v>
      </c>
      <c r="E24" s="6" t="s">
        <v>37</v>
      </c>
      <c r="F24" s="7"/>
      <c r="G24" s="8">
        <v>56.94</v>
      </c>
      <c r="H24" s="9">
        <f t="shared" si="0"/>
        <v>0</v>
      </c>
    </row>
    <row r="25" spans="1:8" ht="267.75">
      <c r="A25" s="2" t="s">
        <v>38</v>
      </c>
      <c r="B25" s="3">
        <v>30</v>
      </c>
      <c r="C25" s="4">
        <f>Agosto2015!C25-(F25)</f>
        <v>30</v>
      </c>
      <c r="D25" s="5" t="s">
        <v>11</v>
      </c>
      <c r="E25" s="6" t="s">
        <v>39</v>
      </c>
      <c r="F25" s="7"/>
      <c r="G25" s="8">
        <v>2297.4699999999998</v>
      </c>
      <c r="H25" s="9">
        <f t="shared" si="0"/>
        <v>0</v>
      </c>
    </row>
    <row r="26" spans="1:8" ht="267.75">
      <c r="A26" s="2" t="s">
        <v>40</v>
      </c>
      <c r="B26" s="3">
        <v>15</v>
      </c>
      <c r="C26" s="4">
        <f>Agosto2015!C26-(F26)</f>
        <v>15</v>
      </c>
      <c r="D26" s="5" t="s">
        <v>11</v>
      </c>
      <c r="E26" s="6" t="s">
        <v>41</v>
      </c>
      <c r="F26" s="7"/>
      <c r="G26" s="8">
        <v>2926.78</v>
      </c>
      <c r="H26" s="9">
        <f t="shared" si="0"/>
        <v>0</v>
      </c>
    </row>
    <row r="27" spans="1:8" ht="267.75">
      <c r="A27" s="2" t="s">
        <v>42</v>
      </c>
      <c r="B27" s="3">
        <v>5</v>
      </c>
      <c r="C27" s="4">
        <f>Agosto2015!C27-(F27)</f>
        <v>5</v>
      </c>
      <c r="D27" s="5" t="s">
        <v>11</v>
      </c>
      <c r="E27" s="6" t="s">
        <v>43</v>
      </c>
      <c r="F27" s="7"/>
      <c r="G27" s="8">
        <v>6093.29</v>
      </c>
      <c r="H27" s="9">
        <f t="shared" si="0"/>
        <v>0</v>
      </c>
    </row>
    <row r="28" spans="1:8" ht="94.5">
      <c r="A28" s="2" t="s">
        <v>44</v>
      </c>
      <c r="B28" s="3">
        <v>800</v>
      </c>
      <c r="C28" s="4">
        <f>Agosto2015!C28-(F28)</f>
        <v>800</v>
      </c>
      <c r="D28" s="5" t="s">
        <v>11</v>
      </c>
      <c r="E28" s="6" t="s">
        <v>45</v>
      </c>
      <c r="F28" s="7"/>
      <c r="G28" s="8">
        <v>64.930000000000007</v>
      </c>
      <c r="H28" s="9">
        <f t="shared" si="0"/>
        <v>0</v>
      </c>
    </row>
    <row r="29" spans="1:8" ht="63">
      <c r="A29" s="2" t="s">
        <v>46</v>
      </c>
      <c r="B29" s="3">
        <v>1000</v>
      </c>
      <c r="C29" s="4">
        <f>Agosto2015!C29-(F29)</f>
        <v>1000</v>
      </c>
      <c r="D29" s="5" t="s">
        <v>11</v>
      </c>
      <c r="E29" s="6" t="s">
        <v>47</v>
      </c>
      <c r="F29" s="7"/>
      <c r="G29" s="8">
        <v>27.97</v>
      </c>
      <c r="H29" s="9">
        <f t="shared" si="0"/>
        <v>0</v>
      </c>
    </row>
    <row r="30" spans="1:8" ht="15.75">
      <c r="A30" s="11" t="s">
        <v>9</v>
      </c>
      <c r="B30" s="11"/>
      <c r="C30" s="11"/>
      <c r="D30" s="11"/>
      <c r="E30" s="11"/>
      <c r="F30" s="11"/>
      <c r="G30" s="12">
        <f>SUM(H7:H29)</f>
        <v>14144.489999999998</v>
      </c>
      <c r="H30" s="13"/>
    </row>
  </sheetData>
  <mergeCells count="13">
    <mergeCell ref="G5:H5"/>
    <mergeCell ref="A30:F30"/>
    <mergeCell ref="G30:H30"/>
    <mergeCell ref="A1:H1"/>
    <mergeCell ref="A2:H2"/>
    <mergeCell ref="A3:H3"/>
    <mergeCell ref="A4:H4"/>
    <mergeCell ref="A5:A6"/>
    <mergeCell ref="B5:B6"/>
    <mergeCell ref="C5:C6"/>
    <mergeCell ref="D5:D6"/>
    <mergeCell ref="E5:E6"/>
    <mergeCell ref="F5:F6"/>
  </mergeCells>
  <conditionalFormatting sqref="C7:C29">
    <cfRule type="cellIs" dxfId="0" priority="1" operator="lessThan">
      <formula>1</formula>
    </cfRule>
  </conditionalFormatting>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dimension ref="A1:L30"/>
  <sheetViews>
    <sheetView tabSelected="1" view="pageBreakPreview" zoomScale="55" zoomScaleNormal="40" zoomScaleSheetLayoutView="55" workbookViewId="0">
      <selection activeCell="A8" sqref="A8:D29"/>
    </sheetView>
  </sheetViews>
  <sheetFormatPr defaultRowHeight="20.25"/>
  <cols>
    <col min="1" max="1" width="12.7109375" style="25" bestFit="1" customWidth="1"/>
    <col min="2" max="2" width="15.42578125" style="53" customWidth="1"/>
    <col min="3" max="3" width="11" style="25" customWidth="1"/>
    <col min="4" max="4" width="121.5703125" style="25" customWidth="1"/>
    <col min="5" max="5" width="20.5703125" style="54" bestFit="1" customWidth="1"/>
    <col min="6" max="6" width="24.140625" style="54" bestFit="1" customWidth="1"/>
    <col min="7" max="8" width="21.5703125" style="54" customWidth="1"/>
    <col min="9" max="9" width="25.140625" style="25" customWidth="1"/>
    <col min="10" max="10" width="24.28515625" style="25" customWidth="1"/>
    <col min="11" max="16384" width="9.140625" style="25"/>
  </cols>
  <sheetData>
    <row r="1" spans="1:12" ht="36.75" customHeight="1">
      <c r="A1" s="23" t="s">
        <v>0</v>
      </c>
      <c r="B1" s="23"/>
      <c r="C1" s="23"/>
      <c r="D1" s="23"/>
      <c r="E1" s="23"/>
      <c r="F1" s="23"/>
      <c r="G1" s="24"/>
      <c r="H1" s="24"/>
    </row>
    <row r="2" spans="1:12" ht="24" customHeight="1">
      <c r="A2" s="26" t="s">
        <v>60</v>
      </c>
      <c r="B2" s="26"/>
      <c r="C2" s="26"/>
      <c r="D2" s="26"/>
      <c r="E2" s="26"/>
      <c r="F2" s="26"/>
      <c r="G2" s="27"/>
      <c r="H2" s="27"/>
    </row>
    <row r="3" spans="1:12" ht="30" customHeight="1">
      <c r="A3" s="23" t="s">
        <v>61</v>
      </c>
      <c r="B3" s="23"/>
      <c r="C3" s="23"/>
      <c r="D3" s="23"/>
      <c r="E3" s="23"/>
      <c r="F3" s="23"/>
      <c r="G3" s="24"/>
      <c r="H3" s="24"/>
    </row>
    <row r="4" spans="1:12" ht="30" customHeight="1">
      <c r="A4" s="23"/>
      <c r="B4" s="23"/>
      <c r="C4" s="23"/>
      <c r="D4" s="23"/>
      <c r="E4" s="23"/>
      <c r="F4" s="23"/>
      <c r="G4" s="24"/>
      <c r="H4" s="24"/>
    </row>
    <row r="5" spans="1:12" ht="40.5" customHeight="1">
      <c r="A5" s="28" t="s">
        <v>62</v>
      </c>
      <c r="B5" s="28"/>
      <c r="C5" s="28"/>
      <c r="D5" s="28"/>
      <c r="E5" s="28"/>
      <c r="F5" s="28"/>
      <c r="G5" s="24"/>
      <c r="H5" s="24"/>
    </row>
    <row r="6" spans="1:12" ht="60" customHeight="1">
      <c r="A6" s="29" t="s">
        <v>1</v>
      </c>
      <c r="B6" s="30" t="s">
        <v>2</v>
      </c>
      <c r="C6" s="30" t="s">
        <v>4</v>
      </c>
      <c r="D6" s="31" t="s">
        <v>5</v>
      </c>
      <c r="E6" s="32" t="s">
        <v>59</v>
      </c>
      <c r="F6" s="32"/>
      <c r="G6" s="33"/>
      <c r="H6" s="33"/>
      <c r="I6" s="34"/>
      <c r="J6" s="34"/>
    </row>
    <row r="7" spans="1:12" ht="51" customHeight="1">
      <c r="A7" s="29"/>
      <c r="B7" s="30"/>
      <c r="C7" s="30"/>
      <c r="D7" s="31"/>
      <c r="E7" s="35" t="s">
        <v>58</v>
      </c>
      <c r="F7" s="35" t="s">
        <v>9</v>
      </c>
      <c r="G7" s="36"/>
      <c r="H7" s="36"/>
      <c r="I7" s="36"/>
      <c r="J7" s="36"/>
      <c r="K7" s="37"/>
      <c r="L7" s="37"/>
    </row>
    <row r="8" spans="1:12" ht="238.5" customHeight="1">
      <c r="A8" s="38" t="s">
        <v>10</v>
      </c>
      <c r="B8" s="39">
        <v>73</v>
      </c>
      <c r="C8" s="40" t="s">
        <v>11</v>
      </c>
      <c r="D8" s="41" t="s">
        <v>12</v>
      </c>
      <c r="E8" s="42">
        <v>263.75</v>
      </c>
      <c r="F8" s="42">
        <f>B8*E8</f>
        <v>19253.75</v>
      </c>
      <c r="G8" s="36"/>
      <c r="H8" s="36"/>
      <c r="I8" s="36"/>
      <c r="J8" s="36"/>
      <c r="K8" s="37"/>
      <c r="L8" s="37"/>
    </row>
    <row r="9" spans="1:12" ht="251.25" customHeight="1">
      <c r="A9" s="38" t="s">
        <v>13</v>
      </c>
      <c r="B9" s="39">
        <v>64</v>
      </c>
      <c r="C9" s="40" t="s">
        <v>11</v>
      </c>
      <c r="D9" s="41" t="s">
        <v>14</v>
      </c>
      <c r="E9" s="42">
        <v>400</v>
      </c>
      <c r="F9" s="42">
        <f>B9*E9</f>
        <v>25600</v>
      </c>
      <c r="G9" s="36"/>
      <c r="H9" s="36"/>
      <c r="I9" s="36"/>
      <c r="J9" s="36"/>
      <c r="K9" s="37"/>
      <c r="L9" s="37"/>
    </row>
    <row r="10" spans="1:12" ht="138.75" customHeight="1">
      <c r="A10" s="38" t="s">
        <v>15</v>
      </c>
      <c r="B10" s="43">
        <v>127</v>
      </c>
      <c r="C10" s="40" t="s">
        <v>11</v>
      </c>
      <c r="D10" s="41" t="s">
        <v>63</v>
      </c>
      <c r="E10" s="42">
        <v>312.5</v>
      </c>
      <c r="F10" s="42">
        <f>B10*E10</f>
        <v>39687.5</v>
      </c>
      <c r="G10" s="44"/>
      <c r="H10" s="45"/>
      <c r="I10" s="46"/>
      <c r="J10" s="47"/>
    </row>
    <row r="11" spans="1:12" ht="143.25" customHeight="1">
      <c r="A11" s="38" t="s">
        <v>16</v>
      </c>
      <c r="B11" s="43">
        <v>73</v>
      </c>
      <c r="C11" s="40" t="s">
        <v>11</v>
      </c>
      <c r="D11" s="41" t="s">
        <v>64</v>
      </c>
      <c r="E11" s="42">
        <v>377.5</v>
      </c>
      <c r="F11" s="42">
        <f>B11*E11</f>
        <v>27557.5</v>
      </c>
      <c r="G11" s="44"/>
      <c r="H11" s="45"/>
      <c r="I11" s="46"/>
      <c r="J11" s="47"/>
    </row>
    <row r="12" spans="1:12" ht="174.75" customHeight="1">
      <c r="A12" s="38" t="s">
        <v>17</v>
      </c>
      <c r="B12" s="43">
        <v>95</v>
      </c>
      <c r="C12" s="40" t="s">
        <v>11</v>
      </c>
      <c r="D12" s="41" t="s">
        <v>18</v>
      </c>
      <c r="E12" s="42">
        <v>377.5</v>
      </c>
      <c r="F12" s="42">
        <f>B12*E12</f>
        <v>35862.5</v>
      </c>
      <c r="G12" s="44"/>
      <c r="H12" s="45"/>
      <c r="I12" s="46"/>
      <c r="J12" s="47"/>
    </row>
    <row r="13" spans="1:12" ht="144.75" customHeight="1">
      <c r="A13" s="38" t="s">
        <v>19</v>
      </c>
      <c r="B13" s="43">
        <v>116</v>
      </c>
      <c r="C13" s="40" t="s">
        <v>11</v>
      </c>
      <c r="D13" s="41" t="s">
        <v>65</v>
      </c>
      <c r="E13" s="42">
        <v>377.5</v>
      </c>
      <c r="F13" s="42">
        <f>B13*E13</f>
        <v>43790</v>
      </c>
      <c r="G13" s="44"/>
      <c r="H13" s="45"/>
      <c r="I13" s="46"/>
      <c r="J13" s="47"/>
    </row>
    <row r="14" spans="1:12" ht="148.5" customHeight="1">
      <c r="A14" s="38" t="s">
        <v>20</v>
      </c>
      <c r="B14" s="43">
        <v>85</v>
      </c>
      <c r="C14" s="40" t="s">
        <v>11</v>
      </c>
      <c r="D14" s="41" t="s">
        <v>66</v>
      </c>
      <c r="E14" s="42">
        <v>432.5</v>
      </c>
      <c r="F14" s="42">
        <f>B14*E14</f>
        <v>36762.5</v>
      </c>
      <c r="G14" s="44"/>
      <c r="H14" s="45"/>
      <c r="I14" s="46"/>
      <c r="J14" s="47"/>
    </row>
    <row r="15" spans="1:12" ht="153.75" customHeight="1">
      <c r="A15" s="38" t="s">
        <v>21</v>
      </c>
      <c r="B15" s="43">
        <v>85</v>
      </c>
      <c r="C15" s="40" t="s">
        <v>11</v>
      </c>
      <c r="D15" s="41" t="s">
        <v>67</v>
      </c>
      <c r="E15" s="42">
        <v>447.5</v>
      </c>
      <c r="F15" s="42">
        <f>B15*E15</f>
        <v>38037.5</v>
      </c>
      <c r="G15" s="44"/>
      <c r="H15" s="45"/>
      <c r="I15" s="46"/>
      <c r="J15" s="47"/>
    </row>
    <row r="16" spans="1:12" ht="132.75" customHeight="1">
      <c r="A16" s="38" t="s">
        <v>22</v>
      </c>
      <c r="B16" s="43">
        <v>52</v>
      </c>
      <c r="C16" s="40" t="s">
        <v>11</v>
      </c>
      <c r="D16" s="41" t="s">
        <v>68</v>
      </c>
      <c r="E16" s="42">
        <v>685</v>
      </c>
      <c r="F16" s="42">
        <f>B16*E16</f>
        <v>35620</v>
      </c>
      <c r="G16" s="44"/>
      <c r="H16" s="45"/>
      <c r="I16" s="46"/>
      <c r="J16" s="47"/>
    </row>
    <row r="17" spans="1:10" ht="143.25" customHeight="1">
      <c r="A17" s="38" t="s">
        <v>23</v>
      </c>
      <c r="B17" s="43">
        <v>55</v>
      </c>
      <c r="C17" s="40" t="s">
        <v>11</v>
      </c>
      <c r="D17" s="41" t="s">
        <v>69</v>
      </c>
      <c r="E17" s="42">
        <v>795</v>
      </c>
      <c r="F17" s="42">
        <f>B17*E17</f>
        <v>43725</v>
      </c>
      <c r="G17" s="44"/>
      <c r="H17" s="45"/>
      <c r="I17" s="46"/>
      <c r="J17" s="47"/>
    </row>
    <row r="18" spans="1:10" ht="163.5" customHeight="1">
      <c r="A18" s="38" t="s">
        <v>24</v>
      </c>
      <c r="B18" s="43">
        <v>52</v>
      </c>
      <c r="C18" s="40" t="s">
        <v>11</v>
      </c>
      <c r="D18" s="41" t="s">
        <v>70</v>
      </c>
      <c r="E18" s="42">
        <v>972.5</v>
      </c>
      <c r="F18" s="42">
        <f>B18*E18</f>
        <v>50570</v>
      </c>
      <c r="G18" s="44"/>
      <c r="H18" s="45"/>
      <c r="I18" s="46"/>
      <c r="J18" s="47"/>
    </row>
    <row r="19" spans="1:10" ht="133.5" customHeight="1">
      <c r="A19" s="38" t="s">
        <v>25</v>
      </c>
      <c r="B19" s="43">
        <v>52</v>
      </c>
      <c r="C19" s="40" t="s">
        <v>11</v>
      </c>
      <c r="D19" s="41" t="s">
        <v>71</v>
      </c>
      <c r="E19" s="42">
        <v>1207.5</v>
      </c>
      <c r="F19" s="42">
        <f>B19*E19</f>
        <v>62790</v>
      </c>
      <c r="G19" s="44"/>
      <c r="H19" s="45"/>
      <c r="I19" s="46"/>
      <c r="J19" s="47"/>
    </row>
    <row r="20" spans="1:10" ht="139.5" customHeight="1">
      <c r="A20" s="38" t="s">
        <v>26</v>
      </c>
      <c r="B20" s="43">
        <v>62</v>
      </c>
      <c r="C20" s="40" t="s">
        <v>11</v>
      </c>
      <c r="D20" s="41" t="s">
        <v>27</v>
      </c>
      <c r="E20" s="42">
        <v>1245</v>
      </c>
      <c r="F20" s="42">
        <f>B20*E20</f>
        <v>77190</v>
      </c>
      <c r="G20" s="44"/>
      <c r="H20" s="45"/>
      <c r="I20" s="46"/>
      <c r="J20" s="47"/>
    </row>
    <row r="21" spans="1:10" ht="147" customHeight="1">
      <c r="A21" s="38" t="s">
        <v>28</v>
      </c>
      <c r="B21" s="43">
        <v>66</v>
      </c>
      <c r="C21" s="40" t="s">
        <v>11</v>
      </c>
      <c r="D21" s="41" t="s">
        <v>29</v>
      </c>
      <c r="E21" s="42">
        <v>1587.5</v>
      </c>
      <c r="F21" s="42">
        <f>B21*E21</f>
        <v>104775</v>
      </c>
      <c r="G21" s="44"/>
      <c r="H21" s="45"/>
      <c r="I21" s="46"/>
      <c r="J21" s="47"/>
    </row>
    <row r="22" spans="1:10" ht="143.25" customHeight="1">
      <c r="A22" s="38" t="s">
        <v>30</v>
      </c>
      <c r="B22" s="43">
        <v>32</v>
      </c>
      <c r="C22" s="40" t="s">
        <v>11</v>
      </c>
      <c r="D22" s="41" t="s">
        <v>31</v>
      </c>
      <c r="E22" s="42">
        <v>1687.5</v>
      </c>
      <c r="F22" s="42">
        <f>B22*E22</f>
        <v>54000</v>
      </c>
      <c r="G22" s="44"/>
      <c r="H22" s="45"/>
      <c r="I22" s="46"/>
      <c r="J22" s="47"/>
    </row>
    <row r="23" spans="1:10" ht="138" customHeight="1">
      <c r="A23" s="38" t="s">
        <v>32</v>
      </c>
      <c r="B23" s="43">
        <v>52</v>
      </c>
      <c r="C23" s="40" t="s">
        <v>11</v>
      </c>
      <c r="D23" s="41" t="s">
        <v>33</v>
      </c>
      <c r="E23" s="42">
        <v>2050</v>
      </c>
      <c r="F23" s="42">
        <f>B23*E23</f>
        <v>106600</v>
      </c>
      <c r="G23" s="44"/>
      <c r="H23" s="45"/>
      <c r="I23" s="46"/>
      <c r="J23" s="47"/>
    </row>
    <row r="24" spans="1:10" ht="127.5" customHeight="1">
      <c r="A24" s="38" t="s">
        <v>34</v>
      </c>
      <c r="B24" s="43">
        <v>670</v>
      </c>
      <c r="C24" s="40" t="s">
        <v>11</v>
      </c>
      <c r="D24" s="41" t="s">
        <v>35</v>
      </c>
      <c r="E24" s="42">
        <v>58.75</v>
      </c>
      <c r="F24" s="42">
        <f>B24*E24</f>
        <v>39362.5</v>
      </c>
      <c r="G24" s="44"/>
      <c r="H24" s="45"/>
      <c r="I24" s="46"/>
      <c r="J24" s="47"/>
    </row>
    <row r="25" spans="1:10" ht="100.5" customHeight="1">
      <c r="A25" s="38" t="s">
        <v>36</v>
      </c>
      <c r="B25" s="43">
        <v>432</v>
      </c>
      <c r="C25" s="40" t="s">
        <v>11</v>
      </c>
      <c r="D25" s="41" t="s">
        <v>37</v>
      </c>
      <c r="E25" s="42">
        <v>115</v>
      </c>
      <c r="F25" s="42">
        <f>B25*E25</f>
        <v>49680</v>
      </c>
      <c r="G25" s="44"/>
      <c r="H25" s="45"/>
      <c r="I25" s="46"/>
      <c r="J25" s="47"/>
    </row>
    <row r="26" spans="1:10" ht="283.5" customHeight="1">
      <c r="A26" s="38" t="s">
        <v>38</v>
      </c>
      <c r="B26" s="43">
        <v>42</v>
      </c>
      <c r="C26" s="40" t="s">
        <v>11</v>
      </c>
      <c r="D26" s="41" t="s">
        <v>39</v>
      </c>
      <c r="E26" s="42">
        <v>4925</v>
      </c>
      <c r="F26" s="42">
        <f>B26*E26</f>
        <v>206850</v>
      </c>
      <c r="G26" s="44"/>
      <c r="H26" s="45"/>
      <c r="I26" s="46"/>
      <c r="J26" s="47"/>
    </row>
    <row r="27" spans="1:10" ht="290.25" customHeight="1">
      <c r="A27" s="38" t="s">
        <v>40</v>
      </c>
      <c r="B27" s="43">
        <v>41</v>
      </c>
      <c r="C27" s="40" t="s">
        <v>11</v>
      </c>
      <c r="D27" s="41" t="s">
        <v>41</v>
      </c>
      <c r="E27" s="42">
        <v>5825</v>
      </c>
      <c r="F27" s="42">
        <f>B27*E27</f>
        <v>238825</v>
      </c>
      <c r="G27" s="44"/>
      <c r="H27" s="45"/>
      <c r="I27" s="46"/>
      <c r="J27" s="47"/>
    </row>
    <row r="28" spans="1:10" ht="117" customHeight="1">
      <c r="A28" s="38" t="s">
        <v>42</v>
      </c>
      <c r="B28" s="43">
        <v>340</v>
      </c>
      <c r="C28" s="40" t="s">
        <v>11</v>
      </c>
      <c r="D28" s="41" t="s">
        <v>45</v>
      </c>
      <c r="E28" s="42">
        <v>177.5</v>
      </c>
      <c r="F28" s="42">
        <f>B28*E28</f>
        <v>60350</v>
      </c>
      <c r="G28" s="44"/>
      <c r="H28" s="45"/>
      <c r="I28" s="46"/>
      <c r="J28" s="47"/>
    </row>
    <row r="29" spans="1:10" ht="133.5" customHeight="1">
      <c r="A29" s="38" t="s">
        <v>44</v>
      </c>
      <c r="B29" s="43">
        <v>330</v>
      </c>
      <c r="C29" s="40" t="s">
        <v>11</v>
      </c>
      <c r="D29" s="41" t="s">
        <v>47</v>
      </c>
      <c r="E29" s="42">
        <v>97.5</v>
      </c>
      <c r="F29" s="42">
        <f>B29*E29</f>
        <v>32175</v>
      </c>
      <c r="G29" s="44"/>
      <c r="H29" s="45"/>
      <c r="I29" s="46"/>
      <c r="J29" s="47"/>
    </row>
    <row r="30" spans="1:10" ht="36.75" customHeight="1">
      <c r="A30" s="48" t="s">
        <v>9</v>
      </c>
      <c r="B30" s="48"/>
      <c r="C30" s="48"/>
      <c r="D30" s="48"/>
      <c r="E30" s="49">
        <f>SUM(F8:F29)</f>
        <v>1429063.75</v>
      </c>
      <c r="F30" s="50"/>
      <c r="G30" s="33"/>
      <c r="H30" s="33"/>
      <c r="I30" s="51"/>
      <c r="J30" s="52"/>
    </row>
  </sheetData>
  <mergeCells count="14">
    <mergeCell ref="I6:J6"/>
    <mergeCell ref="I30:J30"/>
    <mergeCell ref="A1:F1"/>
    <mergeCell ref="A4:F4"/>
    <mergeCell ref="A30:D30"/>
    <mergeCell ref="A6:A7"/>
    <mergeCell ref="B6:B7"/>
    <mergeCell ref="C6:C7"/>
    <mergeCell ref="D6:D7"/>
    <mergeCell ref="A2:F2"/>
    <mergeCell ref="E6:F6"/>
    <mergeCell ref="E30:F30"/>
    <mergeCell ref="A5:F5"/>
    <mergeCell ref="A3:F3"/>
  </mergeCells>
  <pageMargins left="0.511811024" right="0.511811024" top="0.78740157499999996" bottom="0.78740157499999996" header="0.31496062000000002" footer="0.31496062000000002"/>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Agosto2015</vt:lpstr>
      <vt:lpstr>Setembro2015</vt:lpstr>
      <vt:lpstr>APÊNDICE</vt:lpstr>
      <vt:lpstr>APÊNDICE!Area_de_impressao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rachel</cp:lastModifiedBy>
  <cp:lastPrinted>2021-04-07T18:42:23Z</cp:lastPrinted>
  <dcterms:created xsi:type="dcterms:W3CDTF">2015-08-31T15:57:38Z</dcterms:created>
  <dcterms:modified xsi:type="dcterms:W3CDTF">2021-04-30T13:43:16Z</dcterms:modified>
</cp:coreProperties>
</file>