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Plan1" sheetId="1" r:id="rId1"/>
    <sheet name="Plan3" sheetId="2" r:id="rId2"/>
  </sheets>
  <definedNames>
    <definedName name="_xlnm.Print_Area" localSheetId="0">'Plan1'!$A$1:$F$72</definedName>
  </definedNames>
  <calcPr fullCalcOnLoad="1"/>
</workbook>
</file>

<file path=xl/sharedStrings.xml><?xml version="1.0" encoding="utf-8"?>
<sst xmlns="http://schemas.openxmlformats.org/spreadsheetml/2006/main" count="156" uniqueCount="115">
  <si>
    <t>ANEXO I - MODELO DE PROPOSTA DE PREÇOS</t>
  </si>
  <si>
    <t>CNPJ:</t>
  </si>
  <si>
    <t>ENDEREÇO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</si>
  <si>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</si>
  <si>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a- Razão social:</t>
  </si>
  <si>
    <t>b- CNPJ:</t>
  </si>
  <si>
    <t>c- Número de telefone:                                                                 e-mail: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</si>
  <si>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</si>
  <si>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</si>
  <si>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</si>
  <si>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</si>
  <si>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Testemunha:</t>
  </si>
  <si>
    <t>Nome completo:                                                                                         CPF:</t>
  </si>
  <si>
    <t>Data: ______/_____/_______</t>
  </si>
  <si>
    <t>Assinatura do representante legal</t>
  </si>
  <si>
    <t>RAZÃO SOCIAL:</t>
  </si>
  <si>
    <t>Estado do Rio de Janeiro</t>
  </si>
  <si>
    <t>MUNICÍPIO DE SANTO ANTÔNIO DE PÁDUA</t>
  </si>
  <si>
    <t xml:space="preserve">d- Para recebimento dos créditos: Banco:                                                    agência:                         c/c:       </t>
  </si>
  <si>
    <t>PROPOSTA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</si>
  <si>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</si>
  <si>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</si>
  <si>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ITEM</t>
  </si>
  <si>
    <t>QUANT.</t>
  </si>
  <si>
    <t>UN.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</si>
  <si>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</si>
  <si>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</si>
  <si>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</si>
  <si>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</si>
  <si>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</si>
  <si>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</si>
  <si>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</si>
  <si>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</si>
  <si>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</si>
  <si>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</si>
  <si>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</si>
  <si>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</si>
  <si>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</si>
  <si>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</si>
  <si>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</si>
  <si>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</si>
  <si>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</si>
  <si>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</si>
  <si>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</si>
  <si>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</si>
  <si>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</si>
  <si>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</si>
  <si>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</si>
  <si>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</si>
  <si>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</si>
  <si>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</si>
  <si>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</si>
  <si>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</si>
  <si>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</si>
  <si>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</si>
  <si>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</si>
  <si>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</si>
  <si>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</si>
  <si>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</si>
  <si>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</si>
  <si>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</si>
  <si>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</si>
  <si>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</si>
  <si>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</si>
  <si>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</si>
  <si>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</si>
  <si>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UNT.</t>
  </si>
  <si>
    <t>MATERIAL DE PINTURA E ACESSÓRIOS</t>
  </si>
  <si>
    <t>Unid.</t>
  </si>
  <si>
    <t>Águarraz, solvente derivado de petróleo, densidade aproximada (5000ml), 0,78, toxidez relativa, odor característico.</t>
  </si>
  <si>
    <t>Bandeja plástica para pintura medindo, 39x29x06</t>
  </si>
  <si>
    <t>Brocha retangular c/ cabo plástico e monofilamento biocolor medindo (15x5,6cm)</t>
  </si>
  <si>
    <t>Cabo plástico anatômico e ferro galvanizado no tamanho 23cm</t>
  </si>
  <si>
    <t>Cal para pintura em interior e exterior saco/ 7kg.</t>
  </si>
  <si>
    <t>Espátula em aço inóx (100mm) com cabo de madeira nº10</t>
  </si>
  <si>
    <t>Fita adesiva crepada 50x19mm</t>
  </si>
  <si>
    <t>Fixador para cal (embalagem 150ml)</t>
  </si>
  <si>
    <t>Lixa d'água usada somente para polimento 100mm</t>
  </si>
  <si>
    <t>Lixa d'água usada somente para polimento 80mm</t>
  </si>
  <si>
    <t>Lixa de ferro usada somente em superfícies metálicas 100mm</t>
  </si>
  <si>
    <t>Lixa de ferro usada somente em superfícies metálicas 36mm</t>
  </si>
  <si>
    <t>Lixa de ferro usada somente em superfícies metálicas 80mm</t>
  </si>
  <si>
    <t>Lixa de ferro usada somente em superfícies metálicas de 50mm</t>
  </si>
  <si>
    <t>Lixa para madeira usada somente em superfíceis de madeira 100mm</t>
  </si>
  <si>
    <t>Lixa para madeira usada somente em superfíceis de madeira 150mm</t>
  </si>
  <si>
    <t>Lixa para parede usada somente em superfícies de alvenaria 100mm</t>
  </si>
  <si>
    <t>Lixa para parede usada somente em superfícies de alvenaria 120mm</t>
  </si>
  <si>
    <t>Lixa para parede usada somente em superfícies de alvenaria 80mm</t>
  </si>
  <si>
    <t>Massa Corrida à base de silicato de potássio, material de origem mineral, natura, que protege e nivela sem selar a parede ou agredir o meio ambiente. (18 litros)</t>
  </si>
  <si>
    <t>Pincel de cerdas grisalhas p/ aplicação de tinta à base de água, como PVA e acrílica de 2. 1/2 polegadas</t>
  </si>
  <si>
    <t>Rolo de lã sintética com cabo p/ pintura (90mm)</t>
  </si>
  <si>
    <t>Rolo de espuma em poliester com cabo p/ pintura (230mm)</t>
  </si>
  <si>
    <t>Rolo de espuma em poliester com cabo p/ pintura (90mm)</t>
  </si>
  <si>
    <t>Rolo de espuma em poliester com cabo para pintura (50mm)</t>
  </si>
  <si>
    <t>Rolo de lã sintética com cabo p/ pintura (230mm)</t>
  </si>
  <si>
    <t>Tinta látex a base de água indicada para proteção de superfícies de reboco, concreto, gesso, fibrocimento de alto poder de cobertura e rendimento, fácil aplicação e secagem rápida para pintura interna e externa (Acondicionado em balde de 18 Litros)</t>
  </si>
  <si>
    <t>Tinta látex a base de água indicada para proteção de superfícies de reboco, concreto, gesso, fibrocimento de alto poder de cobertura e rendimento, fácil aplicação e secagem rápida para pintura interna e externa (Acondicionado em balde de 3,6 Litros)</t>
  </si>
  <si>
    <t>Tinta para sinalização viária amarela DER/SP 3.09 (acondicionado em balde de 18 litros)</t>
  </si>
  <si>
    <t>Tinta para sinalização viária branca DER/SP 3.09 (acondicionado em balde de 18 litros)</t>
  </si>
  <si>
    <t>Trincha dupla sintética e prática, indicada para uso em látex e acrílico, possui cabo anatômico de alta resistência (2 polegadas)</t>
  </si>
  <si>
    <t>Trincha dupla sintética e prática, indicada para uso em látex e acrílico, possuiu cabo anatômico de alta resistência (1 polegada)</t>
  </si>
  <si>
    <t>Color-Jet Spray 360ml. Tinta esmalte em spray indicada para pintura de móveis de aço, madeira, geladeiras, armários e muitos outros objetos em superfícies de madeira e metal. Possui secagem extra rápida, fácil de aplicar e resistência superior à ação do sol e da chuva</t>
  </si>
  <si>
    <t>Águarraz, solvente derivado de petróleo, densidade aproximada (900ml), 0,78, toxidez relativa, odor característico.</t>
  </si>
  <si>
    <t>Tinta Acrílica base DE ÁGUA, monocomponente de rápida secagem (acondicionado em 18 litros)</t>
  </si>
  <si>
    <t>Tinta Esmalte sintético alto brilho de acabamento brilhando para madeiras e metais. (3,6 Litros)</t>
  </si>
  <si>
    <t>Tinta para piso, galão 18 litros, à base de dispersão aquosa de copolímetro estireno-acrílico, pigmentos isentos de matais pesados, cargas minerais inertes, glicóis, tensoativos carboxilados, bactericidas e fungicidas. Secagem rápida, permitindo uma boa cobertura e aderência, bom alastramento, resistente à alcalinidade, maresia abrasão.</t>
  </si>
  <si>
    <t>Tinta para piso lata 3,6 Litros, possui bom rendimento, ótima cobertura e fácil de aplicar. Possui em sua f´rmula uma tecnologia em resians, que o torna 60% mais resistente. Pode ser aplicada em áreas onde há grande circulação, pois é resistente ao tráfego</t>
  </si>
  <si>
    <t>Zarcão(anti-ferrugem 900ml) tem fundo laranja fosco inibidor de ferrugem em matais ferrosos. Fácil de aplicar e de lixar, possui excelente rendimento, ótima aderência e elevado poder anticorrosivo</t>
  </si>
  <si>
    <t>Verniz 3,6 Litros, realça a cor natural da madeira formando uma fina camada transparente. Protege contra ações do tempo, com aspecto natural da madeira. Fácil aplicação, resisten a imtepéries.</t>
  </si>
  <si>
    <t>041</t>
  </si>
  <si>
    <t>Solvente especial para tinta demarcação vária DER/SP(balde 18 litros)</t>
  </si>
  <si>
    <t>TOTAL</t>
  </si>
  <si>
    <r>
      <t xml:space="preserve"> da</t>
    </r>
    <r>
      <rPr>
        <b/>
        <sz val="12"/>
        <rFont val="Times New Roman"/>
        <family val="1"/>
      </rPr>
      <t xml:space="preserve"> Ata de Registro de Preço:</t>
    </r>
  </si>
  <si>
    <t>3. Caso venhamos ser a empresa vencedora anexamos a esta proposta, as seguintes informações necessárias à formalização e operacionalização</t>
  </si>
  <si>
    <t>EDITAL 036/2018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</si>
</sst>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0.0000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#,##0;[Red]#,##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shrinkToFit="1"/>
    </xf>
    <xf numFmtId="181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distributed" readingOrder="1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 vertical="center" wrapText="1"/>
    </xf>
    <xf numFmtId="0" fontId="44" fillId="33" borderId="14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44" fillId="0" borderId="15" xfId="0" applyNumberFormat="1" applyFont="1" applyBorder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1</xdr:col>
      <xdr:colOff>38100</xdr:colOff>
      <xdr:row>2</xdr:row>
      <xdr:rowOff>228600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12" zoomScalePageLayoutView="0" workbookViewId="0" topLeftCell="A46">
      <selection activeCell="J15" sqref="J15"/>
    </sheetView>
  </sheetViews>
  <sheetFormatPr defaultColWidth="9.140625" defaultRowHeight="12.75"/>
  <cols>
    <col min="1" max="1" width="7.00390625" style="3" bestFit="1" customWidth="1"/>
    <col min="2" max="2" width="9.57421875" style="12" bestFit="1" customWidth="1"/>
    <col min="3" max="3" width="7.28125" style="15" customWidth="1"/>
    <col min="4" max="4" width="69.57421875" style="1" customWidth="1"/>
    <col min="5" max="5" width="13.8515625" style="1" customWidth="1"/>
    <col min="6" max="6" width="14.7109375" style="1" customWidth="1"/>
    <col min="7" max="16384" width="9.140625" style="1" customWidth="1"/>
  </cols>
  <sheetData>
    <row r="1" spans="1:6" ht="19.5" customHeight="1">
      <c r="A1" s="29" t="s">
        <v>17</v>
      </c>
      <c r="B1" s="29"/>
      <c r="C1" s="29"/>
      <c r="D1" s="29"/>
      <c r="E1" s="29"/>
      <c r="F1" s="29"/>
    </row>
    <row r="2" spans="1:6" ht="15.75" customHeight="1">
      <c r="A2" s="30" t="s">
        <v>16</v>
      </c>
      <c r="B2" s="30"/>
      <c r="C2" s="30"/>
      <c r="D2" s="30"/>
      <c r="E2" s="30"/>
      <c r="F2" s="30"/>
    </row>
    <row r="3" spans="1:6" ht="19.5" customHeight="1">
      <c r="A3" s="31" t="s">
        <v>0</v>
      </c>
      <c r="B3" s="31"/>
      <c r="C3" s="31"/>
      <c r="D3" s="31"/>
      <c r="E3" s="31"/>
      <c r="F3" s="31"/>
    </row>
    <row r="4" spans="1:6" ht="19.5" customHeight="1">
      <c r="A4" s="31" t="s">
        <v>114</v>
      </c>
      <c r="B4" s="31"/>
      <c r="C4" s="31"/>
      <c r="D4" s="31"/>
      <c r="E4" s="31"/>
      <c r="F4" s="31"/>
    </row>
    <row r="5" spans="2:6" ht="12.75" customHeight="1">
      <c r="B5" s="10"/>
      <c r="C5" s="2"/>
      <c r="D5" s="2"/>
      <c r="E5" s="2"/>
      <c r="F5" s="2"/>
    </row>
    <row r="6" spans="1:6" ht="19.5" customHeight="1">
      <c r="A6" s="39" t="s">
        <v>15</v>
      </c>
      <c r="B6" s="39"/>
      <c r="C6" s="39"/>
      <c r="D6" s="39"/>
      <c r="E6" s="39"/>
      <c r="F6" s="39"/>
    </row>
    <row r="7" spans="1:6" ht="19.5" customHeight="1">
      <c r="A7" s="39" t="s">
        <v>1</v>
      </c>
      <c r="B7" s="39"/>
      <c r="C7" s="39"/>
      <c r="D7" s="39"/>
      <c r="E7" s="39"/>
      <c r="F7" s="39"/>
    </row>
    <row r="8" spans="1:6" ht="19.5" customHeight="1">
      <c r="A8" s="39" t="s">
        <v>2</v>
      </c>
      <c r="B8" s="39"/>
      <c r="C8" s="39"/>
      <c r="D8" s="39"/>
      <c r="E8" s="39"/>
      <c r="F8" s="39"/>
    </row>
    <row r="9" spans="1:6" ht="19.5" customHeight="1">
      <c r="A9" s="40" t="s">
        <v>19</v>
      </c>
      <c r="B9" s="40"/>
      <c r="C9" s="40"/>
      <c r="D9" s="40"/>
      <c r="E9" s="40"/>
      <c r="F9" s="40"/>
    </row>
    <row r="10" spans="1:6" ht="18" customHeight="1">
      <c r="A10" s="4" t="s">
        <v>22</v>
      </c>
      <c r="B10" s="11" t="s">
        <v>23</v>
      </c>
      <c r="C10" s="5" t="s">
        <v>24</v>
      </c>
      <c r="D10" s="14" t="s">
        <v>25</v>
      </c>
      <c r="E10" s="7" t="s">
        <v>66</v>
      </c>
      <c r="F10" s="7" t="s">
        <v>111</v>
      </c>
    </row>
    <row r="11" spans="1:6" ht="18" customHeight="1">
      <c r="A11" s="32" t="s">
        <v>67</v>
      </c>
      <c r="B11" s="32"/>
      <c r="C11" s="32"/>
      <c r="D11" s="32"/>
      <c r="E11" s="23"/>
      <c r="F11" s="6"/>
    </row>
    <row r="12" spans="1:7" ht="34.5" customHeight="1">
      <c r="A12" s="41" t="s">
        <v>26</v>
      </c>
      <c r="B12" s="42">
        <f>0+30+30+10+50+20+2+0+50+0+40</f>
        <v>232</v>
      </c>
      <c r="C12" s="43" t="s">
        <v>68</v>
      </c>
      <c r="D12" s="44" t="s">
        <v>102</v>
      </c>
      <c r="E12" s="44"/>
      <c r="F12" s="5"/>
      <c r="G12" s="16"/>
    </row>
    <row r="13" spans="1:7" ht="35.25" customHeight="1">
      <c r="A13" s="41" t="s">
        <v>27</v>
      </c>
      <c r="B13" s="42">
        <f>10+30+30+5+30+20+0+0+50+0+30</f>
        <v>205</v>
      </c>
      <c r="C13" s="43" t="s">
        <v>68</v>
      </c>
      <c r="D13" s="44" t="s">
        <v>69</v>
      </c>
      <c r="E13" s="44"/>
      <c r="F13" s="45"/>
      <c r="G13" s="17"/>
    </row>
    <row r="14" spans="1:7" ht="18" customHeight="1">
      <c r="A14" s="41" t="s">
        <v>28</v>
      </c>
      <c r="B14" s="42">
        <f>10+15+15+2+10+12+1+5+50+0+10</f>
        <v>130</v>
      </c>
      <c r="C14" s="43" t="s">
        <v>68</v>
      </c>
      <c r="D14" s="44" t="s">
        <v>70</v>
      </c>
      <c r="E14" s="44"/>
      <c r="F14" s="46"/>
      <c r="G14" s="13"/>
    </row>
    <row r="15" spans="1:7" ht="31.5">
      <c r="A15" s="41" t="s">
        <v>29</v>
      </c>
      <c r="B15" s="42">
        <f>10+25+50+5+30+12+2+0+30+0+20</f>
        <v>184</v>
      </c>
      <c r="C15" s="43" t="s">
        <v>68</v>
      </c>
      <c r="D15" s="47" t="s">
        <v>71</v>
      </c>
      <c r="E15" s="47"/>
      <c r="F15" s="45"/>
      <c r="G15" s="17"/>
    </row>
    <row r="16" spans="1:7" ht="18" customHeight="1">
      <c r="A16" s="41" t="s">
        <v>30</v>
      </c>
      <c r="B16" s="42">
        <f>10+10+30+5+12+12+0+0+40+0+10</f>
        <v>129</v>
      </c>
      <c r="C16" s="43" t="s">
        <v>68</v>
      </c>
      <c r="D16" s="44" t="s">
        <v>72</v>
      </c>
      <c r="E16" s="44"/>
      <c r="F16" s="46"/>
      <c r="G16" s="13"/>
    </row>
    <row r="17" spans="1:7" ht="18" customHeight="1">
      <c r="A17" s="41" t="s">
        <v>31</v>
      </c>
      <c r="B17" s="42">
        <f>50+200+60+30+30+12+2+22+100+0+50</f>
        <v>556</v>
      </c>
      <c r="C17" s="43" t="s">
        <v>68</v>
      </c>
      <c r="D17" s="44" t="s">
        <v>73</v>
      </c>
      <c r="E17" s="44"/>
      <c r="F17" s="46"/>
      <c r="G17" s="13"/>
    </row>
    <row r="18" spans="1:7" ht="18" customHeight="1">
      <c r="A18" s="41" t="s">
        <v>32</v>
      </c>
      <c r="B18" s="42">
        <f>2+10+10+5+10+12+1+0+20+0+10</f>
        <v>80</v>
      </c>
      <c r="C18" s="43" t="s">
        <v>68</v>
      </c>
      <c r="D18" s="44" t="s">
        <v>74</v>
      </c>
      <c r="E18" s="44"/>
      <c r="F18" s="46"/>
      <c r="G18" s="13"/>
    </row>
    <row r="19" spans="1:7" ht="18" customHeight="1">
      <c r="A19" s="41" t="s">
        <v>33</v>
      </c>
      <c r="B19" s="42">
        <f>10+20+100+20+100+12+3+0+30+10+10</f>
        <v>315</v>
      </c>
      <c r="C19" s="43" t="s">
        <v>68</v>
      </c>
      <c r="D19" s="44" t="s">
        <v>75</v>
      </c>
      <c r="E19" s="44"/>
      <c r="F19" s="46"/>
      <c r="G19" s="13"/>
    </row>
    <row r="20" spans="1:7" ht="18" customHeight="1">
      <c r="A20" s="41" t="s">
        <v>34</v>
      </c>
      <c r="B20" s="42">
        <f>50+50+60+30+30+12+5+20+100+0+50</f>
        <v>407</v>
      </c>
      <c r="C20" s="43" t="s">
        <v>68</v>
      </c>
      <c r="D20" s="44" t="s">
        <v>76</v>
      </c>
      <c r="E20" s="44"/>
      <c r="F20" s="46"/>
      <c r="G20" s="13"/>
    </row>
    <row r="21" spans="1:7" ht="18" customHeight="1">
      <c r="A21" s="41" t="s">
        <v>35</v>
      </c>
      <c r="B21" s="42">
        <f>25+50+200+20+50+20+10+10+100+0+50</f>
        <v>535</v>
      </c>
      <c r="C21" s="43" t="s">
        <v>68</v>
      </c>
      <c r="D21" s="44" t="s">
        <v>77</v>
      </c>
      <c r="E21" s="44"/>
      <c r="F21" s="46"/>
      <c r="G21" s="13"/>
    </row>
    <row r="22" spans="1:7" ht="18" customHeight="1">
      <c r="A22" s="41" t="s">
        <v>36</v>
      </c>
      <c r="B22" s="42">
        <f>25+50+200+20+50+20+10+10+100+0+50</f>
        <v>535</v>
      </c>
      <c r="C22" s="43" t="s">
        <v>68</v>
      </c>
      <c r="D22" s="44" t="s">
        <v>78</v>
      </c>
      <c r="E22" s="44"/>
      <c r="F22" s="46"/>
      <c r="G22" s="13"/>
    </row>
    <row r="23" spans="1:7" ht="18" customHeight="1">
      <c r="A23" s="41" t="s">
        <v>37</v>
      </c>
      <c r="B23" s="42">
        <f>25+50+200+20+50+20+10+10+100+0+50</f>
        <v>535</v>
      </c>
      <c r="C23" s="43" t="s">
        <v>68</v>
      </c>
      <c r="D23" s="44" t="s">
        <v>79</v>
      </c>
      <c r="E23" s="44"/>
      <c r="F23" s="46"/>
      <c r="G23" s="13"/>
    </row>
    <row r="24" spans="1:7" ht="18" customHeight="1">
      <c r="A24" s="41" t="s">
        <v>38</v>
      </c>
      <c r="B24" s="42">
        <f>25+50+200+20+50+20+0+10+100+0+50</f>
        <v>525</v>
      </c>
      <c r="C24" s="43" t="s">
        <v>68</v>
      </c>
      <c r="D24" s="44" t="s">
        <v>80</v>
      </c>
      <c r="E24" s="44"/>
      <c r="F24" s="46"/>
      <c r="G24" s="13"/>
    </row>
    <row r="25" spans="1:7" ht="18" customHeight="1">
      <c r="A25" s="41" t="s">
        <v>39</v>
      </c>
      <c r="B25" s="42">
        <f>25+50+200+20+50+20+10+10+100+0+50</f>
        <v>535</v>
      </c>
      <c r="C25" s="43" t="s">
        <v>68</v>
      </c>
      <c r="D25" s="44" t="s">
        <v>81</v>
      </c>
      <c r="E25" s="44"/>
      <c r="F25" s="46"/>
      <c r="G25" s="13"/>
    </row>
    <row r="26" spans="1:7" ht="18" customHeight="1">
      <c r="A26" s="41" t="s">
        <v>40</v>
      </c>
      <c r="B26" s="42">
        <f>25+50+200+20+50+20+0+10+100+0+50</f>
        <v>525</v>
      </c>
      <c r="C26" s="43" t="s">
        <v>68</v>
      </c>
      <c r="D26" s="44" t="s">
        <v>82</v>
      </c>
      <c r="E26" s="44"/>
      <c r="F26" s="46"/>
      <c r="G26" s="13"/>
    </row>
    <row r="27" spans="1:7" ht="18" customHeight="1">
      <c r="A27" s="41" t="s">
        <v>41</v>
      </c>
      <c r="B27" s="42">
        <f>25+50+200+20+50+20+10+10+100+0+50</f>
        <v>535</v>
      </c>
      <c r="C27" s="43" t="s">
        <v>68</v>
      </c>
      <c r="D27" s="44" t="s">
        <v>83</v>
      </c>
      <c r="E27" s="44"/>
      <c r="F27" s="46"/>
      <c r="G27" s="13"/>
    </row>
    <row r="28" spans="1:7" ht="18" customHeight="1">
      <c r="A28" s="41" t="s">
        <v>42</v>
      </c>
      <c r="B28" s="42">
        <f>25+50+200+20+50+20+0+10+100+0+50</f>
        <v>525</v>
      </c>
      <c r="C28" s="43" t="s">
        <v>68</v>
      </c>
      <c r="D28" s="44" t="s">
        <v>84</v>
      </c>
      <c r="E28" s="44"/>
      <c r="F28" s="46"/>
      <c r="G28" s="13"/>
    </row>
    <row r="29" spans="1:7" ht="18" customHeight="1">
      <c r="A29" s="41" t="s">
        <v>43</v>
      </c>
      <c r="B29" s="42">
        <f>25+50+200+20+50+20+10+10+100+10+50</f>
        <v>545</v>
      </c>
      <c r="C29" s="43" t="s">
        <v>68</v>
      </c>
      <c r="D29" s="44" t="s">
        <v>85</v>
      </c>
      <c r="E29" s="44"/>
      <c r="F29" s="46"/>
      <c r="G29" s="13"/>
    </row>
    <row r="30" spans="1:7" ht="18" customHeight="1">
      <c r="A30" s="41" t="s">
        <v>44</v>
      </c>
      <c r="B30" s="42">
        <f>25+50+200+20+50+20+0+10+100+10+50</f>
        <v>535</v>
      </c>
      <c r="C30" s="43" t="s">
        <v>68</v>
      </c>
      <c r="D30" s="44" t="s">
        <v>86</v>
      </c>
      <c r="E30" s="44"/>
      <c r="F30" s="46"/>
      <c r="G30" s="13"/>
    </row>
    <row r="31" spans="1:7" ht="18" customHeight="1">
      <c r="A31" s="41" t="s">
        <v>45</v>
      </c>
      <c r="B31" s="42">
        <f>25+50+200+20+50+20+10+10+100+10+50</f>
        <v>545</v>
      </c>
      <c r="C31" s="43" t="s">
        <v>68</v>
      </c>
      <c r="D31" s="44" t="s">
        <v>87</v>
      </c>
      <c r="E31" s="44"/>
      <c r="F31" s="46"/>
      <c r="G31" s="13"/>
    </row>
    <row r="32" spans="1:7" ht="47.25">
      <c r="A32" s="41" t="s">
        <v>46</v>
      </c>
      <c r="B32" s="42">
        <f>50+20+40+10+20+10+1+10+50+1+10</f>
        <v>222</v>
      </c>
      <c r="C32" s="43" t="s">
        <v>68</v>
      </c>
      <c r="D32" s="44" t="s">
        <v>88</v>
      </c>
      <c r="E32" s="48"/>
      <c r="F32" s="49"/>
      <c r="G32" s="17"/>
    </row>
    <row r="33" spans="1:7" ht="34.5" customHeight="1">
      <c r="A33" s="41" t="s">
        <v>47</v>
      </c>
      <c r="B33" s="42">
        <f>10+15+30+10+10+10+5+5+2+5+30+30</f>
        <v>162</v>
      </c>
      <c r="C33" s="43" t="s">
        <v>68</v>
      </c>
      <c r="D33" s="44" t="s">
        <v>89</v>
      </c>
      <c r="E33" s="44"/>
      <c r="F33" s="45"/>
      <c r="G33" s="17"/>
    </row>
    <row r="34" spans="1:7" ht="18" customHeight="1">
      <c r="A34" s="41" t="s">
        <v>48</v>
      </c>
      <c r="B34" s="42">
        <f>10+15+25+20+20+12+2+5+3+5+30</f>
        <v>147</v>
      </c>
      <c r="C34" s="43" t="s">
        <v>68</v>
      </c>
      <c r="D34" s="44" t="s">
        <v>90</v>
      </c>
      <c r="E34" s="44"/>
      <c r="F34" s="46"/>
      <c r="G34" s="13"/>
    </row>
    <row r="35" spans="1:7" ht="18" customHeight="1">
      <c r="A35" s="41" t="s">
        <v>49</v>
      </c>
      <c r="B35" s="42">
        <f>0+20+20+20+20+12+2+5+0+0+30</f>
        <v>129</v>
      </c>
      <c r="C35" s="43" t="s">
        <v>68</v>
      </c>
      <c r="D35" s="44" t="s">
        <v>91</v>
      </c>
      <c r="E35" s="44"/>
      <c r="F35" s="46"/>
      <c r="G35" s="13"/>
    </row>
    <row r="36" spans="1:7" ht="18" customHeight="1">
      <c r="A36" s="41" t="s">
        <v>50</v>
      </c>
      <c r="B36" s="42">
        <f>0+15+25+20+50+12+2+5+0+10+30</f>
        <v>169</v>
      </c>
      <c r="C36" s="43" t="s">
        <v>68</v>
      </c>
      <c r="D36" s="44" t="s">
        <v>92</v>
      </c>
      <c r="E36" s="44"/>
      <c r="F36" s="46"/>
      <c r="G36" s="13"/>
    </row>
    <row r="37" spans="1:7" ht="18" customHeight="1">
      <c r="A37" s="41" t="s">
        <v>51</v>
      </c>
      <c r="B37" s="42">
        <f>10+15+20+20+20+12+2+5+0+10+30</f>
        <v>144</v>
      </c>
      <c r="C37" s="43" t="s">
        <v>68</v>
      </c>
      <c r="D37" s="44" t="s">
        <v>94</v>
      </c>
      <c r="E37" s="44"/>
      <c r="F37" s="46"/>
      <c r="G37" s="13"/>
    </row>
    <row r="38" spans="1:7" ht="18" customHeight="1">
      <c r="A38" s="41" t="s">
        <v>52</v>
      </c>
      <c r="B38" s="42">
        <f>0+15+25+20+30+12+0+5+0+10+30</f>
        <v>147</v>
      </c>
      <c r="C38" s="43" t="s">
        <v>68</v>
      </c>
      <c r="D38" s="44" t="s">
        <v>93</v>
      </c>
      <c r="E38" s="44"/>
      <c r="F38" s="46"/>
      <c r="G38" s="13"/>
    </row>
    <row r="39" spans="1:7" ht="31.5">
      <c r="A39" s="41" t="s">
        <v>53</v>
      </c>
      <c r="B39" s="42">
        <f>50+15+100+20+50+20+2+5+0+5+100</f>
        <v>367</v>
      </c>
      <c r="C39" s="43" t="s">
        <v>68</v>
      </c>
      <c r="D39" s="44" t="s">
        <v>103</v>
      </c>
      <c r="E39" s="44"/>
      <c r="F39" s="45"/>
      <c r="G39" s="17"/>
    </row>
    <row r="40" spans="1:7" ht="31.5">
      <c r="A40" s="41" t="s">
        <v>54</v>
      </c>
      <c r="B40" s="42">
        <f>50+15+50+20+50+20+2+10+0+5+100</f>
        <v>322</v>
      </c>
      <c r="C40" s="43" t="s">
        <v>68</v>
      </c>
      <c r="D40" s="44" t="s">
        <v>104</v>
      </c>
      <c r="E40" s="44"/>
      <c r="F40" s="45"/>
      <c r="G40" s="17"/>
    </row>
    <row r="41" spans="1:7" ht="63">
      <c r="A41" s="41" t="s">
        <v>55</v>
      </c>
      <c r="B41" s="42">
        <f>50+25+100+20+100+20+2+10+3+20+70</f>
        <v>420</v>
      </c>
      <c r="C41" s="43" t="s">
        <v>68</v>
      </c>
      <c r="D41" s="44" t="s">
        <v>95</v>
      </c>
      <c r="E41" s="44"/>
      <c r="F41" s="45"/>
      <c r="G41" s="17"/>
    </row>
    <row r="42" spans="1:7" ht="63">
      <c r="A42" s="41" t="s">
        <v>56</v>
      </c>
      <c r="B42" s="42">
        <f>0+50+100+20+200+20+0+0+0+20+70</f>
        <v>480</v>
      </c>
      <c r="C42" s="43" t="s">
        <v>68</v>
      </c>
      <c r="D42" s="44" t="s">
        <v>96</v>
      </c>
      <c r="E42" s="44"/>
      <c r="F42" s="45"/>
      <c r="G42" s="17"/>
    </row>
    <row r="43" spans="1:7" ht="31.5">
      <c r="A43" s="41" t="s">
        <v>57</v>
      </c>
      <c r="B43" s="42">
        <f>100+100+6+0+10</f>
        <v>216</v>
      </c>
      <c r="C43" s="43" t="s">
        <v>68</v>
      </c>
      <c r="D43" s="44" t="s">
        <v>97</v>
      </c>
      <c r="E43" s="44"/>
      <c r="F43" s="45"/>
      <c r="G43" s="17"/>
    </row>
    <row r="44" spans="1:7" ht="31.5">
      <c r="A44" s="41" t="s">
        <v>58</v>
      </c>
      <c r="B44" s="42">
        <f>50+120+6+1+20</f>
        <v>197</v>
      </c>
      <c r="C44" s="43" t="s">
        <v>68</v>
      </c>
      <c r="D44" s="44" t="s">
        <v>98</v>
      </c>
      <c r="E44" s="44"/>
      <c r="F44" s="45"/>
      <c r="G44" s="17"/>
    </row>
    <row r="45" spans="1:7" ht="31.5">
      <c r="A45" s="41" t="s">
        <v>59</v>
      </c>
      <c r="B45" s="42">
        <f>10+10+30+10+20+12+3+10+50</f>
        <v>155</v>
      </c>
      <c r="C45" s="43" t="s">
        <v>68</v>
      </c>
      <c r="D45" s="44" t="s">
        <v>99</v>
      </c>
      <c r="E45" s="44"/>
      <c r="F45" s="45"/>
      <c r="G45" s="17"/>
    </row>
    <row r="46" spans="1:7" ht="31.5">
      <c r="A46" s="41" t="s">
        <v>60</v>
      </c>
      <c r="B46" s="42">
        <f>10+10+50+20+30+12+3+10+50</f>
        <v>195</v>
      </c>
      <c r="C46" s="43" t="s">
        <v>68</v>
      </c>
      <c r="D46" s="44" t="s">
        <v>100</v>
      </c>
      <c r="E46" s="44"/>
      <c r="F46" s="45"/>
      <c r="G46" s="17"/>
    </row>
    <row r="47" spans="1:7" ht="78.75">
      <c r="A47" s="41" t="s">
        <v>61</v>
      </c>
      <c r="B47" s="42">
        <f>30+25+100+10+50+12+10+100+100</f>
        <v>437</v>
      </c>
      <c r="C47" s="43" t="s">
        <v>68</v>
      </c>
      <c r="D47" s="44" t="s">
        <v>105</v>
      </c>
      <c r="E47" s="44"/>
      <c r="F47" s="45"/>
      <c r="G47" s="17"/>
    </row>
    <row r="48" spans="1:7" ht="63">
      <c r="A48" s="41" t="s">
        <v>62</v>
      </c>
      <c r="B48" s="42">
        <f>25+60+10+50+40+50</f>
        <v>235</v>
      </c>
      <c r="C48" s="43" t="s">
        <v>68</v>
      </c>
      <c r="D48" s="44" t="s">
        <v>106</v>
      </c>
      <c r="E48" s="44"/>
      <c r="F48" s="45"/>
      <c r="G48" s="17"/>
    </row>
    <row r="49" spans="1:7" ht="55.5" customHeight="1">
      <c r="A49" s="41" t="s">
        <v>63</v>
      </c>
      <c r="B49" s="42">
        <f>25+60+5+50+12+2+10+30+60</f>
        <v>254</v>
      </c>
      <c r="C49" s="43" t="s">
        <v>68</v>
      </c>
      <c r="D49" s="44" t="s">
        <v>107</v>
      </c>
      <c r="E49" s="44"/>
      <c r="F49" s="45"/>
      <c r="G49" s="17"/>
    </row>
    <row r="50" spans="1:7" ht="47.25">
      <c r="A50" s="41" t="s">
        <v>64</v>
      </c>
      <c r="B50" s="42">
        <f>30+25+50+5+30+12+1+10+30+100</f>
        <v>293</v>
      </c>
      <c r="C50" s="43" t="s">
        <v>68</v>
      </c>
      <c r="D50" s="44" t="s">
        <v>108</v>
      </c>
      <c r="E50" s="44"/>
      <c r="F50" s="45"/>
      <c r="G50" s="17"/>
    </row>
    <row r="51" spans="1:7" ht="73.5" customHeight="1">
      <c r="A51" s="50" t="s">
        <v>65</v>
      </c>
      <c r="B51" s="42">
        <f>50+25+50+20+50+5+10+50+100</f>
        <v>360</v>
      </c>
      <c r="C51" s="43" t="s">
        <v>68</v>
      </c>
      <c r="D51" s="44" t="s">
        <v>101</v>
      </c>
      <c r="E51" s="44"/>
      <c r="F51" s="45"/>
      <c r="G51" s="17"/>
    </row>
    <row r="52" spans="1:7" ht="23.25" customHeight="1">
      <c r="A52" s="51" t="s">
        <v>109</v>
      </c>
      <c r="B52" s="52">
        <f>200</f>
        <v>200</v>
      </c>
      <c r="C52" s="53" t="s">
        <v>68</v>
      </c>
      <c r="D52" s="43" t="s">
        <v>110</v>
      </c>
      <c r="E52" s="43"/>
      <c r="F52" s="45"/>
      <c r="G52" s="17"/>
    </row>
    <row r="53" spans="1:7" ht="18.75" customHeight="1">
      <c r="A53" s="34" t="s">
        <v>111</v>
      </c>
      <c r="B53" s="35"/>
      <c r="C53" s="35"/>
      <c r="D53" s="36"/>
      <c r="E53" s="37"/>
      <c r="F53" s="38"/>
      <c r="G53" s="17"/>
    </row>
    <row r="54" spans="1:7" ht="18" customHeight="1">
      <c r="A54" s="26" t="s">
        <v>20</v>
      </c>
      <c r="B54" s="26"/>
      <c r="C54" s="26"/>
      <c r="D54" s="26"/>
      <c r="E54" s="26"/>
      <c r="F54" s="26"/>
      <c r="G54" s="9"/>
    </row>
    <row r="55" spans="1:6" ht="18" customHeight="1">
      <c r="A55" s="25" t="s">
        <v>3</v>
      </c>
      <c r="B55" s="25"/>
      <c r="C55" s="25"/>
      <c r="D55" s="25"/>
      <c r="E55" s="25"/>
      <c r="F55" s="25"/>
    </row>
    <row r="56" spans="1:6" ht="18" customHeight="1">
      <c r="A56" s="25" t="s">
        <v>21</v>
      </c>
      <c r="B56" s="25"/>
      <c r="C56" s="25"/>
      <c r="D56" s="25"/>
      <c r="E56" s="25"/>
      <c r="F56" s="25"/>
    </row>
    <row r="57" spans="1:8" ht="18" customHeight="1">
      <c r="A57" s="25" t="s">
        <v>113</v>
      </c>
      <c r="B57" s="25"/>
      <c r="C57" s="25"/>
      <c r="D57" s="25"/>
      <c r="E57" s="25"/>
      <c r="F57" s="25"/>
      <c r="G57" s="9"/>
      <c r="H57" s="9"/>
    </row>
    <row r="58" spans="1:8" ht="18" customHeight="1">
      <c r="A58" s="25" t="s">
        <v>112</v>
      </c>
      <c r="B58" s="25"/>
      <c r="C58" s="25"/>
      <c r="D58" s="25"/>
      <c r="E58" s="25"/>
      <c r="F58" s="25"/>
      <c r="G58" s="8"/>
      <c r="H58" s="8"/>
    </row>
    <row r="59" spans="1:8" ht="18" customHeight="1">
      <c r="A59" s="25" t="s">
        <v>4</v>
      </c>
      <c r="B59" s="25"/>
      <c r="C59" s="25"/>
      <c r="D59" s="25"/>
      <c r="E59" s="18"/>
      <c r="F59" s="8"/>
      <c r="G59" s="8"/>
      <c r="H59" s="8"/>
    </row>
    <row r="60" spans="1:8" ht="18" customHeight="1">
      <c r="A60" s="25" t="s">
        <v>5</v>
      </c>
      <c r="B60" s="25"/>
      <c r="C60" s="25"/>
      <c r="D60" s="25"/>
      <c r="E60" s="18"/>
      <c r="F60" s="8"/>
      <c r="G60" s="8"/>
      <c r="H60" s="8"/>
    </row>
    <row r="61" spans="1:8" ht="18" customHeight="1">
      <c r="A61" s="25" t="s">
        <v>6</v>
      </c>
      <c r="B61" s="25"/>
      <c r="C61" s="25"/>
      <c r="D61" s="25"/>
      <c r="E61" s="18"/>
      <c r="F61" s="8"/>
      <c r="G61" s="8"/>
      <c r="H61" s="8"/>
    </row>
    <row r="62" spans="1:8" ht="18" customHeight="1">
      <c r="A62" s="25" t="s">
        <v>18</v>
      </c>
      <c r="B62" s="25"/>
      <c r="C62" s="25"/>
      <c r="D62" s="25"/>
      <c r="E62" s="18"/>
      <c r="F62" s="8"/>
      <c r="G62" s="8"/>
      <c r="H62" s="8"/>
    </row>
    <row r="63" spans="1:8" ht="18" customHeight="1">
      <c r="A63" s="33" t="s">
        <v>7</v>
      </c>
      <c r="B63" s="33"/>
      <c r="C63" s="33"/>
      <c r="D63" s="33"/>
      <c r="E63" s="20"/>
      <c r="F63" s="8"/>
      <c r="G63" s="8"/>
      <c r="H63" s="8"/>
    </row>
    <row r="64" spans="1:8" ht="18" customHeight="1">
      <c r="A64" s="25" t="s">
        <v>8</v>
      </c>
      <c r="B64" s="25"/>
      <c r="C64" s="25"/>
      <c r="D64" s="25"/>
      <c r="E64" s="18"/>
      <c r="F64" s="8"/>
      <c r="G64" s="8"/>
      <c r="H64" s="8"/>
    </row>
    <row r="65" spans="1:8" ht="18" customHeight="1">
      <c r="A65" s="25" t="s">
        <v>9</v>
      </c>
      <c r="B65" s="25"/>
      <c r="C65" s="25"/>
      <c r="D65" s="25"/>
      <c r="E65" s="18"/>
      <c r="F65" s="8"/>
      <c r="G65" s="8"/>
      <c r="H65" s="8"/>
    </row>
    <row r="66" spans="1:8" ht="18" customHeight="1">
      <c r="A66" s="25" t="s">
        <v>10</v>
      </c>
      <c r="B66" s="25"/>
      <c r="C66" s="25"/>
      <c r="D66" s="25"/>
      <c r="E66" s="18"/>
      <c r="F66" s="8"/>
      <c r="G66" s="8"/>
      <c r="H66" s="8"/>
    </row>
    <row r="67" spans="1:8" ht="18" customHeight="1">
      <c r="A67" s="33" t="s">
        <v>11</v>
      </c>
      <c r="B67" s="33"/>
      <c r="C67" s="33"/>
      <c r="D67" s="33"/>
      <c r="E67" s="20"/>
      <c r="F67" s="8"/>
      <c r="G67" s="8"/>
      <c r="H67" s="8"/>
    </row>
    <row r="68" spans="1:8" ht="18" customHeight="1">
      <c r="A68" s="25" t="s">
        <v>12</v>
      </c>
      <c r="B68" s="25"/>
      <c r="C68" s="25"/>
      <c r="D68" s="25"/>
      <c r="E68" s="18"/>
      <c r="F68" s="8"/>
      <c r="G68" s="8"/>
      <c r="H68" s="8"/>
    </row>
    <row r="69" spans="1:5" ht="18" customHeight="1">
      <c r="A69" s="27"/>
      <c r="B69" s="27"/>
      <c r="C69" s="27"/>
      <c r="D69" s="27"/>
      <c r="E69" s="19"/>
    </row>
    <row r="70" spans="1:5" ht="18" customHeight="1">
      <c r="A70" s="28" t="s">
        <v>13</v>
      </c>
      <c r="B70" s="28"/>
      <c r="C70" s="28"/>
      <c r="D70" s="28"/>
      <c r="E70" s="22"/>
    </row>
    <row r="71" spans="1:5" ht="18" customHeight="1">
      <c r="A71" s="27"/>
      <c r="B71" s="27"/>
      <c r="C71" s="27"/>
      <c r="D71" s="27"/>
      <c r="E71" s="19"/>
    </row>
    <row r="72" spans="1:5" ht="18" customHeight="1">
      <c r="A72" s="24" t="s">
        <v>14</v>
      </c>
      <c r="B72" s="24"/>
      <c r="C72" s="24"/>
      <c r="D72" s="24"/>
      <c r="E72" s="21"/>
    </row>
    <row r="73" ht="18" customHeight="1"/>
    <row r="74" ht="18" customHeight="1"/>
    <row r="75" ht="18" customHeight="1"/>
  </sheetData>
  <sheetProtection/>
  <mergeCells count="30">
    <mergeCell ref="A6:F6"/>
    <mergeCell ref="A7:F7"/>
    <mergeCell ref="A8:F8"/>
    <mergeCell ref="A71:D71"/>
    <mergeCell ref="A9:F9"/>
    <mergeCell ref="A61:D61"/>
    <mergeCell ref="A62:D62"/>
    <mergeCell ref="A63:D63"/>
    <mergeCell ref="A64:D64"/>
    <mergeCell ref="A65:D65"/>
    <mergeCell ref="A66:D66"/>
    <mergeCell ref="A70:D70"/>
    <mergeCell ref="A1:F1"/>
    <mergeCell ref="A2:F2"/>
    <mergeCell ref="A3:F3"/>
    <mergeCell ref="A4:F4"/>
    <mergeCell ref="A11:D11"/>
    <mergeCell ref="A67:D67"/>
    <mergeCell ref="A53:D53"/>
    <mergeCell ref="E53:F53"/>
    <mergeCell ref="A72:D72"/>
    <mergeCell ref="A55:F55"/>
    <mergeCell ref="A54:F54"/>
    <mergeCell ref="A56:F56"/>
    <mergeCell ref="A60:D60"/>
    <mergeCell ref="A59:D59"/>
    <mergeCell ref="A58:F58"/>
    <mergeCell ref="A68:D68"/>
    <mergeCell ref="A69:D69"/>
    <mergeCell ref="A57:F57"/>
  </mergeCells>
  <printOptions horizontalCentered="1"/>
  <pageMargins left="0" right="0" top="0.984251968503937" bottom="0" header="0" footer="0"/>
  <pageSetup horizontalDpi="600" verticalDpi="600" orientation="portrait" paperSize="9" scale="85" r:id="rId2"/>
  <rowBreaks count="1" manualBreakCount="1">
    <brk id="36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Thayane</cp:lastModifiedBy>
  <cp:lastPrinted>2017-03-06T13:43:32Z</cp:lastPrinted>
  <dcterms:created xsi:type="dcterms:W3CDTF">2013-04-25T19:02:54Z</dcterms:created>
  <dcterms:modified xsi:type="dcterms:W3CDTF">2018-08-01T16:01:41Z</dcterms:modified>
  <cp:category/>
  <cp:version/>
  <cp:contentType/>
  <cp:contentStatus/>
</cp:coreProperties>
</file>