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80" activeTab="0"/>
  </bookViews>
  <sheets>
    <sheet name="Plan_Orçam" sheetId="1" r:id="rId1"/>
    <sheet name="Cron_Fís_Fin" sheetId="2" r:id="rId2"/>
    <sheet name="Mem_Cálc" sheetId="3" state="hidden" r:id="rId3"/>
    <sheet name="Mem_Cálculo" sheetId="4" state="hidden" r:id="rId4"/>
    <sheet name="Mem_Descr" sheetId="5" state="hidden" r:id="rId5"/>
  </sheets>
  <externalReferences>
    <externalReference r:id="rId8"/>
    <externalReference r:id="rId9"/>
  </externalReferences>
  <definedNames>
    <definedName name="_GoBack" localSheetId="3">'Mem_Cálculo'!#REF!</definedName>
    <definedName name="_GoBack" localSheetId="4">'Mem_Descr'!#REF!</definedName>
    <definedName name="_xlnm.Print_Area" localSheetId="1">'Cron_Fís_Fin'!$A$1:$M$36</definedName>
    <definedName name="_xlnm.Print_Area" localSheetId="2">'Mem_Cálc'!$A$1:$D$187</definedName>
    <definedName name="_xlnm.Print_Area" localSheetId="3">'Mem_Cálculo'!$A$1:$G$791</definedName>
    <definedName name="_xlnm.Print_Area" localSheetId="4">'Mem_Descr'!$A$1:$B$326</definedName>
    <definedName name="_xlnm.Print_Area" localSheetId="0">'Plan_Orçam'!$A$1:$G$127</definedName>
  </definedNames>
  <calcPr fullCalcOnLoad="1"/>
</workbook>
</file>

<file path=xl/sharedStrings.xml><?xml version="1.0" encoding="utf-8"?>
<sst xmlns="http://schemas.openxmlformats.org/spreadsheetml/2006/main" count="1965" uniqueCount="973">
  <si>
    <t xml:space="preserve"> UNID.</t>
  </si>
  <si>
    <t>QUANT.</t>
  </si>
  <si>
    <t>TOTAL</t>
  </si>
  <si>
    <t>P. UNIT.</t>
  </si>
  <si>
    <t>SUB TOTAL</t>
  </si>
  <si>
    <t>M2</t>
  </si>
  <si>
    <t>1</t>
  </si>
  <si>
    <t>4</t>
  </si>
  <si>
    <t>ESPECIFICAÇÃO</t>
  </si>
  <si>
    <t>VALOR</t>
  </si>
  <si>
    <t>ITEM</t>
  </si>
  <si>
    <t>1 º MÊS</t>
  </si>
  <si>
    <t>2º  MÊS</t>
  </si>
  <si>
    <t>3º MÊS</t>
  </si>
  <si>
    <t>4º MÊS</t>
  </si>
  <si>
    <t>VALOR TOTAL DOS SERVIÇOS</t>
  </si>
  <si>
    <t>ETAPAS DE EXECUÇÃO DOS SERVIÇOS</t>
  </si>
  <si>
    <t>5º MÊS</t>
  </si>
  <si>
    <t>M</t>
  </si>
  <si>
    <t>TOTAL  GERAL DO ORÇAMENTO</t>
  </si>
  <si>
    <t>SUB TOTAL GERAL</t>
  </si>
  <si>
    <t>5</t>
  </si>
  <si>
    <t>6</t>
  </si>
  <si>
    <t>PLACA DE OBRA EM CHAPA DE ACO GALVANIZADO</t>
  </si>
  <si>
    <t>74209/001</t>
  </si>
  <si>
    <t>CANTEIRO DE OBRA</t>
  </si>
  <si>
    <t>MOVIMENTO DE TERRA</t>
  </si>
  <si>
    <t>SUBTOTAL</t>
  </si>
  <si>
    <t>TRANSPORTES</t>
  </si>
  <si>
    <t>M3</t>
  </si>
  <si>
    <t>CONCRETO ARMADO DOSADO 15 MPA INCL MAT P/ 1 M3 PREPARO CONF COMP 5845 COLOC CONF COMP 7090 14 M2 DE AREA MOLDADA FORMAS E ESCORAMENTO CONF COMPS 5306 E 5708 60 KG DE ACO CA-50 INC MAO DE OBRA P/CORTE DOBRAGEM MONTAGEM E COLO</t>
  </si>
  <si>
    <t>UNID</t>
  </si>
  <si>
    <t>Obra : Reforma Praça Xavier.</t>
  </si>
  <si>
    <t>Local :  São Felix - Santo Antônio de Pádua - RJ</t>
  </si>
  <si>
    <t>SERVIÇOS COMPLEMENTARES</t>
  </si>
  <si>
    <t>7</t>
  </si>
  <si>
    <t>BASES E PAVIMENTOS</t>
  </si>
  <si>
    <t>SERVIÇOS DE PARQUES E JARDINS</t>
  </si>
  <si>
    <t>FUNDAÇÕES E ESTRUTURAS</t>
  </si>
  <si>
    <t>9</t>
  </si>
  <si>
    <t>PINTURAS</t>
  </si>
  <si>
    <t>74077/003</t>
  </si>
  <si>
    <t>LOCACAO CONVENCIONAL DE OBRA, ATRAVÉS DE GABARITO DE TABUAS CORRIDAS P ONTALETADAS, COM REAPROVEITAMENTO DE 3 VEZES.</t>
  </si>
  <si>
    <t>74220/001</t>
  </si>
  <si>
    <t>TAPUME DE CHAPA DE MADEIRA COMPENSADA (6MM) - PINTURA A CAL- APROVEITA MENTO 2 X</t>
  </si>
  <si>
    <t>73998/007</t>
  </si>
  <si>
    <t>ALVENARIA DE BLOCOS DE CONCRETO VEDACAO 19X19X39CM, ESPESSURA 19CM, AS SENTADOS COM ARGAMASSA TRACO 1:0,5:8 (CIMENTO, CAL E AREIA), COM JUNTA DE 10MM</t>
  </si>
  <si>
    <t>10</t>
  </si>
  <si>
    <t>73927/001</t>
  </si>
  <si>
    <t>75481</t>
  </si>
  <si>
    <t>REBOCO ARGAMASSA TRACO 1:2 (CAL E AREIA FINA PENEIRADA), ESPESSURA 0,5 CM, PREPARO MANUAL DA ARGAMASSA</t>
  </si>
  <si>
    <t>73928/001</t>
  </si>
  <si>
    <t>BARRACAO DE OBRA EM CHAPA DE MADEIRA COMPENSADA COM BANHEIRO, COBERTURA EM FIBROCIMENTO 4 MM, INCLUSO INSTALACOES HIDRO-SANITARIAS E ELETRICAS</t>
  </si>
  <si>
    <t>INSTAL/LIGACAO PROVISORIA ELETRICA BAIXA TENSAO P/CANT OBRA OBRA,M3-CHAVE 100A CARGA 3KWH,20CV EXCL FORN MEDIDOR</t>
  </si>
  <si>
    <t>73960/001</t>
  </si>
  <si>
    <t>73964/006</t>
  </si>
  <si>
    <t>REATERRO MANUAL DE VALAS</t>
  </si>
  <si>
    <t>REMOCAO MANUAL DE ENTULHO</t>
  </si>
  <si>
    <t>72948</t>
  </si>
  <si>
    <t>COLCHAO DE AREIA PARA PAVIMENTACAO EM PARALELEPIPEDO OU BLOCOS DE CONC RETO INTERTRAVADOS</t>
  </si>
  <si>
    <t>DEMOLICAO DE CONCRETO SIMPLES</t>
  </si>
  <si>
    <t>84122</t>
  </si>
  <si>
    <t>PLACA INAUGURACAO EM ALUMINIO 0,40X0,60M FORNECIMENTO E COLOCACAO</t>
  </si>
  <si>
    <t>INSTALAÇÕES ELÉTRICAS, HIDRÁULICAS E PLUVIAIS</t>
  </si>
  <si>
    <t>TUBO PVC DN 100 MM PARA DRENAGEM - FORNECIMENTO E INSTALACAO</t>
  </si>
  <si>
    <t>72840</t>
  </si>
  <si>
    <t>TRANSPORTE COMERCIAL COM CAMINHAO CARROCERIA 9 T, RODOVIA PAVIMENTADA</t>
  </si>
  <si>
    <t>TXKM</t>
  </si>
  <si>
    <t>72850</t>
  </si>
  <si>
    <t>CARGA, MANOBRAS E DESCARGA DE MATERIAIS DIVERSOS, COM CAMINHAO CARROCE RIA 9T (CARGA E DESCARGA MANUAIS)</t>
  </si>
  <si>
    <t>T</t>
  </si>
  <si>
    <t>73967/001</t>
  </si>
  <si>
    <t>PLANTIO DE ARBUSTO, ALTURA MAIOR QUE 1,00M, EM CAVAS DE 80X80X80CM</t>
  </si>
  <si>
    <t>73967/002</t>
  </si>
  <si>
    <t>PLANTIO DE ARVORE REGIONAL, ALTURA MAIOR QUE 2,00M, EM CAVAS DE 80X80X80CM</t>
  </si>
  <si>
    <t>85180</t>
  </si>
  <si>
    <t>PLANTIO DE GRAMA ESMERALDA EM ROLO</t>
  </si>
  <si>
    <t>85183</t>
  </si>
  <si>
    <t>REVOLVIMENTO MANUAL DE SOLO, PROFUNDIDADE ATÉ 20CM</t>
  </si>
  <si>
    <t>00020211</t>
  </si>
  <si>
    <t>PECA DE MADEIRA LEI APARELHADA 3 X 6" (7,5 X 15CM)</t>
  </si>
  <si>
    <t>00020206</t>
  </si>
  <si>
    <t>PECA DE MADEIRA LEI APARELHADA 2 X 10CM</t>
  </si>
  <si>
    <t>79514/001</t>
  </si>
  <si>
    <t>PINTURA EPOXI, TRES DEMAOS</t>
  </si>
  <si>
    <t>PINTURA VERNIZ POLIURETANO BRILHANTE EM MADEIRA, TRES DEMAOS</t>
  </si>
  <si>
    <t>ALVENARIA, DIVISÓRIA E PEÇAS DE MADEIRA</t>
  </si>
  <si>
    <t>REVESTIMENTO DE ALVENARIA</t>
  </si>
  <si>
    <t>RELE FOTOELETRICO P/ COMANDO DE ILUMINACAO EXTERNA 220V/1000W - FORNEC IMENTO E INSTALACAO</t>
  </si>
  <si>
    <t>15.020.0168-0</t>
  </si>
  <si>
    <t>SERVIÇOS DE CAMPO</t>
  </si>
  <si>
    <t>74242/001</t>
  </si>
  <si>
    <t>79517/001</t>
  </si>
  <si>
    <t>ESCAVACAO MANUAL EM SOLO-PROF. ATE 1,50 M</t>
  </si>
  <si>
    <t>73789/001</t>
  </si>
  <si>
    <t>MEIO-FIO DE CONCRETO MOLDADO NO LOCAL, USINADO 15 MPA, COM 0,45 M ALTU RA X 0,15 M BASE, REJUNTE EM ARGAMASSA TRACO 1:3,5 (CIMENTO E AREIA)</t>
  </si>
  <si>
    <t>21.011.0075-0</t>
  </si>
  <si>
    <t>Fundação para poste reto, de aço, de 3,50 a 6,00m, em terreno de areia, argila ou piçarra, inclusive instalação e fornecimento de tampa de proteção</t>
  </si>
  <si>
    <t>21.003.0052-0</t>
  </si>
  <si>
    <t>Poste de aço, reto, cônico contínuo, altura de 3,50m, sem sapata. FORNECIMENTO</t>
  </si>
  <si>
    <t>21.001.0060-0</t>
  </si>
  <si>
    <t>Assentamento de poste reto, de aço de 3,50 até 6,00m, com engastamento da parte inferior da coluna diretamente no solo, exclusive fornecimento do poste</t>
  </si>
  <si>
    <t>09.003.0076-0</t>
  </si>
  <si>
    <t>Espécies vegetais com altura de (2,50 a 3,50)m, tipo Palmeira Syagrus Romanzoffiana (Baba-de-Boi / Geriva), Aiphanes Caryotifolia (Palmeira "Spine"), Livistonia Chinensis (Leque da China / Falsa Latania), Rhapis Excelsa (Palmeira Rafia), Roystonea Oleracea (Palmeira Real) ou similar. FORNECIMENTO</t>
  </si>
  <si>
    <t>00000359</t>
  </si>
  <si>
    <t>ARVORE REGIONAL MAIOR QUE 2M</t>
  </si>
  <si>
    <t>00000348</t>
  </si>
  <si>
    <t>ARBUSTO REGIONAL ALTURA MAIOR QUE 1M</t>
  </si>
  <si>
    <t>73763/001</t>
  </si>
  <si>
    <t>MEIO-FIO E SARJETA DE CONCRETO MOLDADO NO LOCAL, USINADO 15 MPA, COM 0 ,65 M BASE X 0,30 M ALTURA, REJUNTE EM ARGAMASSA TRACO 1:3,5 (CIMENTO E AREIA)</t>
  </si>
  <si>
    <t>74007/002</t>
  </si>
  <si>
    <t>FORMA TABUAS MADEIRA 3A P/ PECAS CONCRETO ARM, REAPR 2X, INCL MONTAGEM E DESMONTAGEM.</t>
  </si>
  <si>
    <t>VALOR TOTAL DO ORÇAMENTO</t>
  </si>
  <si>
    <t>18.016.0020-0</t>
  </si>
  <si>
    <t>Porta caçamba, lixeira, de aço inoxidável, chapa 18.304 com 300 x 300mm. FORNECIMENTO e COLOCAÇÃO</t>
  </si>
  <si>
    <t>15.001.0077-0</t>
  </si>
  <si>
    <t>Hidrômetro com diâmetro de 1/2". FORNECIMENTO</t>
  </si>
  <si>
    <t>15.001.0020-1</t>
  </si>
  <si>
    <t>Caixa de alvenaria em tijolos maciços (7 x 10 x 20cm), em paredes de meia vez, com dimensões de 0,20 x 0,20 x 0,30m, assentada com argamassa de cimento e areia, no traço 1:4, revestida internamente com a mesma argamassa, com fundo de concreto e tampa de concreto armado</t>
  </si>
  <si>
    <t>15.036.0028-0</t>
  </si>
  <si>
    <t>Tubo de PVC rígido de 25mm, soldável, exclusive conexões, emendas, abertura e fechamento de rasgo. FORNECIMENTO e ASSENTAMENTO</t>
  </si>
  <si>
    <t>00010826</t>
  </si>
  <si>
    <t>ARBUSTO REGIONAL DE 50 A 100CM DE ALTURA</t>
  </si>
  <si>
    <t>CONCRETO FCK=15MPA (1:2,5:3) , INCLUIDO PREPARO MECANICO, LANCAMENTO E ADENSAMENTO.</t>
  </si>
  <si>
    <t>LIMPEZA FINAL DA OBRA</t>
  </si>
  <si>
    <t>EMBOCO TRACO 1:3 (CIMENTO E AREIA MEDIA), ESPESSURA 1,5CM, PREPARO MANUAL DA ARGAMASSA</t>
  </si>
  <si>
    <t>CHAPISCO TRACO 1:4 (CIMENTO E AREIA MEDIA), ESPESSURA 0,5CM, PREPARO MANUAL DA ARGAMASSA</t>
  </si>
  <si>
    <t>LUMINARIA ESTANQUE - PROTECAO CONTRA AGUA, POEIRA OU IMPACTOS - TIPO A QUATIC PIAL OU EQUIVALENTE</t>
  </si>
  <si>
    <t>Lâmpada LED, bulbo, PAR 38, 16W, 100/240V, base E-27, FORNECIMENTO e COLOCAÇÃO</t>
  </si>
  <si>
    <t>73828/001</t>
  </si>
  <si>
    <t>ABRIGO PARA CAVALETE/HIDRÔMETRO PRÉ-MOLDADO DE CONCRETO - FORNECIMENTO E INSTALAÇÃO</t>
  </si>
  <si>
    <t>73860/008</t>
  </si>
  <si>
    <t>CABO DE COBRE ISOLADO PVC 450/750V 2,5MM2 RESISTENTE A CHAMA - FORNECIMENTO E INSTALACAO</t>
  </si>
  <si>
    <t>HASTE COPPERWELD 5/8 X 3,0M COM CONECTOR</t>
  </si>
  <si>
    <t>15.011.0012-0</t>
  </si>
  <si>
    <t>Entrada de serviço (PC), padrão AMPLA, para medição bifásica, 1 medidor, instalado em muro para carga de 4kw até 8kW, constando de poste de concreto completo, caixa para instalação do medidor com disjuntor 2 x 40A, caixa de concreto para aterramento, haste de aterramento e demais materiais necessários, exclusive fio de entrada e saída</t>
  </si>
  <si>
    <t>74131/004</t>
  </si>
  <si>
    <t>QUADRO DE DISTRIBUICAO DE ENERGIA DE EMBUTIR, EM CHAPA METALICA, PARA18 DISJUNTORES TERMOMAGNETICOS MONOPOLARES, COM BARRAMENTO TRIFASICO ENEUTRO, FORNECIMENTO E INSTALACAO</t>
  </si>
  <si>
    <t>74130/001</t>
  </si>
  <si>
    <t>DISJUNTOR TERMOMAGNETICO MONOPOLAR PADRAO NEMA (AMERICANO) 10 A 30A 240V, FORNECIMENTO E INSTALACAO</t>
  </si>
  <si>
    <t>74130/003</t>
  </si>
  <si>
    <t>DISJUNTOR TERMOMAGNETICO BIPOLAR PADRAO NEMA (AMERICANO) 10 A 50A 240V, FORNECIMENTO E INSTALACAO</t>
  </si>
  <si>
    <t>73860/009</t>
  </si>
  <si>
    <t>CABO DE COBRE ISOLADO PVC 450/750V 4MM2 RESISTENTE A CHAMA - FORNECIMENTO E INSTALACAO</t>
  </si>
  <si>
    <t>ELETRODUTO DE PVC RIGIDO ROSCAVEL DN 32MM (1 1/4") INCL CONEXOES, FORNECIMENTO E INSTALACAO</t>
  </si>
  <si>
    <t>TORNEIRA CROMADA 1/2" OU 3/4" REF 1153 P/ JARDIM/TANQUE - PADRAO ALTO</t>
  </si>
  <si>
    <t>73860/011</t>
  </si>
  <si>
    <t>CABO DE COBRE ISOLADO PVC 450/750V 10MM2 RESISTENTE A CHAMA - FORNECIMENTO E INSTALACAO</t>
  </si>
  <si>
    <t>PREFEITURA MUNICIPAL DE SANTO ANTÔNIO DE PÁDUA</t>
  </si>
  <si>
    <t>CRONOGRAMA FÍSICO-FINANCEIRO</t>
  </si>
  <si>
    <t>DESCRIÇÃO DOS SERVIÇOS</t>
  </si>
  <si>
    <t>CONTRATADO</t>
  </si>
  <si>
    <t>PREÇO</t>
  </si>
  <si>
    <t>CÓDIGO</t>
  </si>
  <si>
    <t>PLANILHA ORÇAMENTÁRIA - RERRATIFICAÇÃO</t>
  </si>
  <si>
    <t>5622</t>
  </si>
  <si>
    <t>REGULARIZACAO E COMPACTACAO MANUAL DE TERRENO COM SOQUETE</t>
  </si>
  <si>
    <t>85335</t>
  </si>
  <si>
    <t>RETIRADA DE MEIO FIO C/ EMPILHAMENTO E S/ REMOCAO</t>
  </si>
  <si>
    <t>LUMINARIA FECHADA PARA ILUMINACAO PUBLICA COM REATOR DE PARTIDA RAPIDA COM LAMPADA A VAPOR DE MERCURIO 250W - FORNECIMENTO E INSTALACAO</t>
  </si>
  <si>
    <t>LAMPADA VAPOR MERCURIO 125W</t>
  </si>
  <si>
    <t>74023/001</t>
  </si>
  <si>
    <t>TRANSPORTE HORIZONTAL DE MATERIAIS DIVERSOS A 30M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</si>
  <si>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</si>
  <si>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</si>
  <si>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HIDROMETRO 5 M3/H DN 3/4"</t>
  </si>
  <si>
    <t>74018/001</t>
  </si>
  <si>
    <t>CAIXA EM ALVENARIA ENTERRADA, DE TIJOLOS CERAMICOS MACICOS 1/2 VEZ DIMENSOES EXTERNAS 60X60X60CM, INCLUSO TAMPA EM CONCRETO E EMBOCAMENTO</t>
  </si>
  <si>
    <t>75030/001</t>
  </si>
  <si>
    <t>TUBO PVC SOLDAVEL AGUA FRIA DN 25MM, INCLUSIVE CONEXOES - FORNECIMENTO E INSTALACAO</t>
  </si>
  <si>
    <t>REATOR PARA LAMPADA VAPOR DE MERCURIO 125W USO EXTERNO</t>
  </si>
  <si>
    <t>73752/001</t>
  </si>
  <si>
    <t>SANITARIO COM VASO E CHUVEIRO PARA PESSOAL DE OBRA, COLETIVO DE 2 MODULOS, INCLUSIVE INSTALACAO E APARELHOS, REAPROVEITADO 2 VEZES</t>
  </si>
  <si>
    <t>RV 14.95.0050</t>
  </si>
  <si>
    <t>RV 14.95.0100</t>
  </si>
  <si>
    <t>Piso de alerta em placas marmorizadas vibro-prensadas, Tecnogran ou similar, com acabamento rustico, na cor cinza, inclusive contrapiso com espessura de 3cm. Fornecimento e colocacao.(desonerado)</t>
  </si>
  <si>
    <t>Piso de sinalizacao ceramico linha ARQTEC Go ou Stop, Eliane ou similar, na cor Amarela, com pecas de 24,5 x 24,5cm. Fornecimento e assentamento.(desonerado)</t>
  </si>
  <si>
    <t>00010737</t>
  </si>
  <si>
    <t>PEDRA MIRACEMA</t>
  </si>
  <si>
    <t>84193</t>
  </si>
  <si>
    <t>ASSENTAMENTO DE PISO GRANITO/MARMORE SOBRE ARGAMASSA TRACO 1:2:2 (CIMENTO/AREIA/SAIBRO)</t>
  </si>
  <si>
    <t>85178</t>
  </si>
  <si>
    <t>PLANTIO DE ARBUSTO COM ALTURA 50 A 100CM, EM CAVA DE 60X60X60CM</t>
  </si>
  <si>
    <t>AP 04.10.0500</t>
  </si>
  <si>
    <t>Porta cacamba, de ferro esmaltado, lixeira de aco inoxidavel, em chapa 18-304, com (300x300)mm. Fornecimento e colocacao.(desonerado)</t>
  </si>
  <si>
    <t>POSTE FERRO GALV FLANGEADO RETO DN = 80MM X 6,0M</t>
  </si>
  <si>
    <t>73871/002</t>
  </si>
  <si>
    <t>DESTOCAMENTO MECANICO DE ARVORES, Ø ATE 30CM</t>
  </si>
  <si>
    <t>SINAPI C/ DESONERAÇÃO (DEZEMBRO/2013) / SCO (DEZEMBRO/2013)</t>
  </si>
  <si>
    <t>Obra: Reforma Praça Xavier</t>
  </si>
  <si>
    <t xml:space="preserve">        Os serviços devem ser realizados por profissionais capacitados, por empresa de engenharia cadastrada junto ao CREA – RJ ou à CAU.</t>
  </si>
  <si>
    <t xml:space="preserve">        Os materiais empregados devem ter qualidade reconhecida no mercado e com certificação do IMETRO.</t>
  </si>
  <si>
    <t xml:space="preserve">        A empresa deve cumprir todas as exigências legais quanto a segurança no local de trabalho .</t>
  </si>
  <si>
    <t xml:space="preserve">        A obra deve ser entregue limpa e em perfeito estado para o funcionamento de todas as instalações.</t>
  </si>
  <si>
    <t>OBSERVAÇÕES:</t>
  </si>
  <si>
    <t>KG</t>
  </si>
  <si>
    <t>CABO DE COBRE ISOLADO PVC 450/750V 16MM2 RESISTENTE A CHAMA - FORNECIMENTO E INSTALACAO</t>
  </si>
  <si>
    <t>74131/001</t>
  </si>
  <si>
    <t>QUADRO DE DISTRIBUICAO DE ENERGIA DE EMBUTIR, EM CHAPA METALICA, PARA 3 DISJUNTORES TERMOMAGNETICOS MONOPOLARES SEM BARRAMENTO FORNECIMENTO E INSTALACAO</t>
  </si>
  <si>
    <t>1 UNIDADE</t>
  </si>
  <si>
    <t xml:space="preserve">       - Meio fio externo praça:</t>
  </si>
  <si>
    <t xml:space="preserve">       - (levantamento feito no desenho que representa graficamente o projeto de reforma da praça)</t>
  </si>
  <si>
    <t xml:space="preserve">       - Meio fio calçada:</t>
  </si>
  <si>
    <t xml:space="preserve">      - Retirada de meio fio praça (pedra granítica)</t>
  </si>
  <si>
    <t xml:space="preserve">      - (levantamento feito no desenho que representa graficamente o projeto de reforma da praça)</t>
  </si>
  <si>
    <t xml:space="preserve">      - Retirada de meio fio calçadas (pedra granítica)</t>
  </si>
  <si>
    <t xml:space="preserve">       - Travessias:</t>
  </si>
  <si>
    <t>medido no projeto (CAD)</t>
  </si>
  <si>
    <t xml:space="preserve">       - grama parte 1 = 5,50+1,95+(3,14x4=12,56)+6,20+8,95+3,86+3,56+2,38+1,57=46,53m2</t>
  </si>
  <si>
    <t xml:space="preserve">       - grama parte 2 = 0,44+(1,23x3=3,69)+1,77+4,28+23,88+8,16+25,10+2,29+2,73+2,92=75,26m2</t>
  </si>
  <si>
    <t xml:space="preserve">  - Calçada vizinhos:</t>
  </si>
  <si>
    <t xml:space="preserve">  - FUNDAÇÃO POSTES = (0,50X0,50X0,50)X10=1,250M3</t>
  </si>
  <si>
    <t xml:space="preserve">  - BASE REFLETORES = (0,20X0,20X0,20)X40=0,320M3</t>
  </si>
  <si>
    <t xml:space="preserve">  - CAIXAS DE PASSAGEM ELÉTRICA (POSTE) E HIDRÁUILICA (ABRIGO DE TORNEIRA JARDIM</t>
  </si>
  <si>
    <t xml:space="preserve">       PÓRTICOS:</t>
  </si>
  <si>
    <t xml:space="preserve">       Sapatas = (1,06 x 0,70 x 0,40) x 6 = 1,781 m3</t>
  </si>
  <si>
    <t xml:space="preserve">       Pilares = (0,10 x 0,46 x 2,10 x 6 = 0,580 m3</t>
  </si>
  <si>
    <t xml:space="preserve">       Vigas = (1,92 x 0,46 x 0,10) x 3 = 0,265 m3</t>
  </si>
  <si>
    <t>- PARA PÓRTICOS:</t>
  </si>
  <si>
    <t xml:space="preserve">- PEÇAS PERGULADOS DOS PÓRTIOS - ( 7,50 x 15, 0 cm ) = ( 2,50 x 9 ) x 3 = 67,50 m </t>
  </si>
  <si>
    <t xml:space="preserve">       - RÉGUAS VERT. ENTRE OS BANCOS DOS PÓRTICOS - ( 2 x 10 cm ) = ( 2,00 x 9 ) x 3 = 54,00 m</t>
  </si>
  <si>
    <t>1 unidade</t>
  </si>
  <si>
    <t>6 unidades</t>
  </si>
  <si>
    <t>10 unidades</t>
  </si>
  <si>
    <t>medido no projeto (CAD) - ver legenda</t>
  </si>
  <si>
    <t>40 unidades</t>
  </si>
  <si>
    <t>- projetores canteiros:</t>
  </si>
  <si>
    <t>- ( 2 x 10 cm ) = ( 2,00 x 9 ) x 3 = 54,00 m x 0,24 (perímetro transv. da peça) = 12,96 m2</t>
  </si>
  <si>
    <t xml:space="preserve"> - ( 7,50 x 15, 0 cm ) = ( 2,50 x 9 ) x 3 = 67,50 m x 0,45 (perímetro transversal da peça) = 30,37 m2</t>
  </si>
  <si>
    <t>parte 2 = 4 (4 palmeiras)</t>
  </si>
  <si>
    <r>
      <t xml:space="preserve">      </t>
    </r>
    <r>
      <rPr>
        <sz val="9"/>
        <rFont val="Arial"/>
        <family val="2"/>
      </rPr>
      <t>A Prefeitura Municipal de Santo Antonio de Pádua visando melhorias para lazer da população propõe a citada obra a ser realizada neste local.</t>
    </r>
  </si>
  <si>
    <t xml:space="preserve">     - TRAVESSIA DE PEDESTRES: ver relatório CYPECAD (anexo)</t>
  </si>
  <si>
    <t>= vigas 15x30cm no entorno das rampas e entorno das passagens (nível)</t>
  </si>
  <si>
    <t>Travessias:</t>
  </si>
  <si>
    <t>de 0,50 m para posterior concretagem do bloco de concreto para fixação dos postes.</t>
  </si>
  <si>
    <t>Deverá ser retirado os meio fios no entorno das duas partes da praça assim como os meio fios dos passeios junto às praças para execução</t>
  </si>
  <si>
    <t xml:space="preserve">Deverá ser arrancado os paralelepípedos nos trechos das travessias (onde será executado as vigas e pavimentação em peças de blocos </t>
  </si>
  <si>
    <t>os canteiros para jardim das praças, a estrutura dos pórticos e bancos, as instalações (tubulação) elétrica e hidráulica, fundação dos pos-</t>
  </si>
  <si>
    <t>Deverá ser executado revolvimento do solo que será utilizado nos canteiros onde haverá plantio de gramas e arbustos.</t>
  </si>
  <si>
    <t>Deverá ser utilizado nos pórticos (fundação, pilares e vigas) e nas vigas no entorno das travessias (rampas e níveis)</t>
  </si>
  <si>
    <t>Deverá ser instalado após a execução de todos os serviços de concreto, pavimentação, instalações elétricas e hidráulicas, execução das</t>
  </si>
  <si>
    <t>alvenarias e pinturas.</t>
  </si>
  <si>
    <t xml:space="preserve">Será semeado e plantado após conclusão de todos os serviços de pavimentação, instalações elétricas e hidráulicas, execução de </t>
  </si>
  <si>
    <t>Será semeado e plantado após conclusão de todos os serviços de pavimentação, instalações elétricas e hidráulicas, exec. de alvenaria,</t>
  </si>
  <si>
    <t>instalações de luminárias e pintura de alvenarias</t>
  </si>
  <si>
    <t>alvenaria, instalações de luminárias e pintura de alvenarias</t>
  </si>
  <si>
    <t>Deverá ser instalada após a conclusão de todos os serviços de concreto, revestimentos, instalações elétricas e hidráulicas, plantio de</t>
  </si>
  <si>
    <t>gramas e arbustos e pinturas.</t>
  </si>
  <si>
    <t>Deverá ser instalado após a regularização e compactação manual do terreno e concomitantemente deverá ser executado as caixas de</t>
  </si>
  <si>
    <t>passagem onde serão instaladas as torneiras.</t>
  </si>
  <si>
    <t>Deverá ser instalado após conclusão de pavimentação e confecção de caixas de passagem elétrica.</t>
  </si>
  <si>
    <t>Deverá ser instalado após a regularização e compactação manual do terreno, execução das parte de concreto e alvenaria.</t>
  </si>
  <si>
    <t>Deverá ser executado após a conclusão dos serviços de concreto, alvenarias e instalações elétricas.</t>
  </si>
  <si>
    <r>
      <t>1 -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A contratada deverá entregar no momento de cada medição uma cópia do diário de obra assinado pelo responsável técnico da contratada com informações detalhadas dos serviços , materiais e equipamentos  utilizados na obra neste período, memorial descritivo dos serviços executados e levantamento fotográfico das etapas a serem medidas pelo fiscal da obra</t>
    </r>
  </si>
  <si>
    <r>
      <rPr>
        <sz val="7"/>
        <rFont val="Times New Roman"/>
        <family val="1"/>
      </rPr>
      <t xml:space="preserve">2 -     </t>
    </r>
    <r>
      <rPr>
        <sz val="9"/>
        <rFont val="Arial"/>
        <family val="2"/>
      </rPr>
      <t>Todos os operários deverão utilizar equipamentos de segurança</t>
    </r>
  </si>
  <si>
    <r>
      <rPr>
        <sz val="7"/>
        <rFont val="Times New Roman"/>
        <family val="1"/>
      </rPr>
      <t xml:space="preserve">3 -     </t>
    </r>
    <r>
      <rPr>
        <sz val="9"/>
        <rFont val="Arial"/>
        <family val="2"/>
      </rPr>
      <t>Fica por conta da contratada as solicitações de ligações e abastecimento de água e energia durante o período da obra</t>
    </r>
  </si>
  <si>
    <r>
      <t>4 -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Fica a cargo da contratada a responsabilidade de utilização de EPI pelos funcionários, sinalização e proteção do canteiro de obras, encargos sociais e trabalhistas dos funcionários</t>
    </r>
  </si>
  <si>
    <r>
      <t>5-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Todos os materiais e equipamentos necessários a execução da obra são de responsabilidade da contratada</t>
    </r>
  </si>
  <si>
    <r>
      <t>7 -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Nenhuma alteração no projeto ou especificações dos materiais poderá ser feita pela contratada sem a respectiva aprovação da contratante.</t>
    </r>
  </si>
  <si>
    <t>Deverá ser executado após a instalação das peças de madeira.</t>
  </si>
  <si>
    <t>8 - A execução da obra deverá atender as normas NBR 6118 - NBR 6122 - NBR 5732 - NBR  12655 - NBR 14931 -</t>
  </si>
  <si>
    <t>9 - Todos os materiais utilizados na execução da obra deverão atender as normas descritas no item 8.</t>
  </si>
  <si>
    <t>10 - O controle tecnológico dos materiais será feito exigindo e conferindo de modo que todos tenham o selo ou certifica do Inmetro.</t>
  </si>
  <si>
    <t>como não será permitido a execução de nenhum serviço que não atenda à essas especificações técnicas.</t>
  </si>
  <si>
    <t>12 - Não será aceito a entrega de nenhum serviço que não atenda as especificações técnicas (em conformidade com as normas técnicas vigentes), assim</t>
  </si>
  <si>
    <t>13 - Para as medições: só serão medidos ou quantitificados os serviços que tenham sido executados segundo orientações das normas técnicas e sem-</t>
  </si>
  <si>
    <t>pre com o aval da fiscalização até a presente data.</t>
  </si>
  <si>
    <t>83623</t>
  </si>
  <si>
    <t>GRELHA DE FERRO FUNDIDO PARA CANALETA LARG = 30CM, FORNECIMENTO E ASSENTAMENTO</t>
  </si>
  <si>
    <t>74130/005</t>
  </si>
  <si>
    <t>DISJUNTOR TERMOMAGNETICO TRIPOLAR PADRAO NEMA (AMERICANO) 60 A 100A 240V, FORNECIMENTO E INSTALACAO</t>
  </si>
  <si>
    <t>Será confeccionada de acordo com as especificações técnicas. O espaçamento entre as barras deverá ser o suficiente para permitir a</t>
  </si>
  <si>
    <t>2,70 M  X 18 = 48,60 m</t>
  </si>
  <si>
    <t>01</t>
  </si>
  <si>
    <t>02</t>
  </si>
  <si>
    <t>03</t>
  </si>
  <si>
    <t>04</t>
  </si>
  <si>
    <t>05</t>
  </si>
  <si>
    <t>06</t>
  </si>
  <si>
    <t>07</t>
  </si>
  <si>
    <t>09</t>
  </si>
  <si>
    <t>01.01</t>
  </si>
  <si>
    <t>02.01</t>
  </si>
  <si>
    <t>02.02</t>
  </si>
  <si>
    <t>02.03</t>
  </si>
  <si>
    <t>03.02</t>
  </si>
  <si>
    <t>03.03</t>
  </si>
  <si>
    <t>05.01</t>
  </si>
  <si>
    <t>05.02</t>
  </si>
  <si>
    <t>05.03</t>
  </si>
  <si>
    <t>05.04</t>
  </si>
  <si>
    <t>06.01</t>
  </si>
  <si>
    <t>06.02</t>
  </si>
  <si>
    <t>06.03</t>
  </si>
  <si>
    <t>07.01</t>
  </si>
  <si>
    <t>07.02</t>
  </si>
  <si>
    <t>07.03</t>
  </si>
  <si>
    <t>07.04</t>
  </si>
  <si>
    <t>08.01</t>
  </si>
  <si>
    <t>08.02</t>
  </si>
  <si>
    <t>09.02</t>
  </si>
  <si>
    <t>09.03</t>
  </si>
  <si>
    <t>11.01</t>
  </si>
  <si>
    <t>11.02</t>
  </si>
  <si>
    <t>11.03</t>
  </si>
  <si>
    <t>41598</t>
  </si>
  <si>
    <t>ENTRADA PROVISORIA DE ENERGIA ELETRICA AEREA TRIFASICA 40A EM POSTE MADEIRA</t>
  </si>
  <si>
    <t>CARGA MANUAL DE ENTULHO EM CAMINHAO BASCULANTE 6 M3</t>
  </si>
  <si>
    <t>00010848</t>
  </si>
  <si>
    <t>PLACA DE INAUGURACAO METALICA, *40* CM X *60* CM</t>
  </si>
  <si>
    <t>FORMA TABUA PARA CONCRETO EM FUNDACAO, C/ REAPROVEITAMENTO 2X.</t>
  </si>
  <si>
    <t>FABRICAÇÃO DE FÔRMA PARA PILARES E ESTRUTURAS SIMILARES, EM CHAPA DE MADEIRA COMPENSADA RESINADA, E = 17 MM. AF_12/2015</t>
  </si>
  <si>
    <t>FABRICAÇÃO DE FÔRMA PARA VIGAS, EM CHAPA DE MADEIRA COMPENSADA RESINADA, E = 17 MM. AF_12/2015</t>
  </si>
  <si>
    <t>SARRAFO DE MADEIRA APARELHADA *2 X 10* CM, MACARANDUBA, ANGELIM OU EQUIVALENTE DA REGIAO</t>
  </si>
  <si>
    <t>VIGA DE MADEIRA APARELHADA *6 X 16* CM, MACARANDUBA, ANGELIM OU EQUIVALENTE DA REGIAO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</si>
  <si>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</si>
  <si>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</si>
  <si>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PINTURA EM VERNIZ SINTETICO BRILHANTE EM MADEIRA, TRES DEMAOS</t>
  </si>
  <si>
    <t>03.01</t>
  </si>
  <si>
    <t xml:space="preserve">       - PEÇAS ASSENTO BANCOS DOS PÓRTICOS - ( 7,50 x 15,0 cm ) = ( 1,90 x 5 ) x 25 = 237,50 m</t>
  </si>
  <si>
    <t xml:space="preserve">       - TOTAL = 305,00 m</t>
  </si>
  <si>
    <t xml:space="preserve">          - ( 7,50 x 15,0 cm ) = ( 1,90 x 5 ) x 25 = 237,50 m x 0,45 (perímetro transversal da peça) = 106,87 m2</t>
  </si>
  <si>
    <t>CORTE E DOBRA DE AÇO CA-50, DIÂMETRO DE 8.0 MM, UTILIZADO EM ESTRUTURAS DIVERSAS, EXCETO LAJES. AF_12/2015</t>
  </si>
  <si>
    <t>VIGAS TRAVESSIAS= 175,88 m2</t>
  </si>
  <si>
    <t>ELETRODUTO PVC FLEXIVEL CORRUGADO, REFORCADO, COR LARANJA, DE 32 MM, PARA LAJES E PISOS</t>
  </si>
  <si>
    <t>Deverá ser utilizado (executado) para armar os pórticos (fundação, pilares e vigas).</t>
  </si>
  <si>
    <t>Deverá ser utilizado (executado) para armar os pórticos (fundação) e vigas das travessias.</t>
  </si>
  <si>
    <t>Deverá ser utilizado (executado) para armar os pórticos (vigas) e vigas das travessias.</t>
  </si>
  <si>
    <t>Deverá ser utilizado (executado) para "fechar" os elementos da estrutura dos pórticos (fundação).</t>
  </si>
  <si>
    <t>Deverá ser utilizado (executado) para "fechar" os elementos da estrutura dos pórticos (pilares).</t>
  </si>
  <si>
    <t>Deverá ser utilizado (executado) para "fechar" os elementos da estrutura dos pórticos (vigas) e peças (vigas) das travessias.</t>
  </si>
  <si>
    <t>MEMORIAL DESCRITIVO</t>
  </si>
  <si>
    <t>MEMÓRIA DE CÁLCULO</t>
  </si>
  <si>
    <t xml:space="preserve">PLANILHA ORÇAMENTÁRIA </t>
  </si>
  <si>
    <t>08</t>
  </si>
  <si>
    <t>ESCAVAÇÃO MANUAL DE VALAS. AF_03/2016</t>
  </si>
  <si>
    <t>REATERRO DE VALA COM COMPACTAÇÃO MANUAL</t>
  </si>
  <si>
    <t>00038135</t>
  </si>
  <si>
    <t>93679</t>
  </si>
  <si>
    <t>EXECUÇÃO DE PASSEIO EM PISO INTERTRAVADO, COM BLOCO RETANGULAR COLORIDO DE 20 X 10 CM, ESPESSURA 6 CM. AF_12/2015</t>
  </si>
  <si>
    <t>93682</t>
  </si>
  <si>
    <t>EXECUÇÃO DE VIA EM PISO INTERTRAVADO, COM BLOCO RETANGULAR COLORIDO DE 20 X 10 CM, ESPESSURA 8 CM. AF_12/2015</t>
  </si>
  <si>
    <t>H</t>
  </si>
  <si>
    <t>CONCRETO FCK = 15MPA, TRAÇO 1:3,4:3,5 (CIMENTO/ AREIA MÉDIA/ BRITA 1) - PREPARO MECÂNICO COM BETONEIRA 400 L. AF_07/2016</t>
  </si>
  <si>
    <t>CONCRETO FCK = 25MPA, TRAÇO 1:2,3:2,7 (CIMENTO/ AREIA MÉDIA/ BRITA 1) - PREPARO MECÂNICO COM BETONEIRA 400 L. AF_07/2016</t>
  </si>
  <si>
    <t>CORTE E DOBRA DE AÇO CA-50, DIÂMETRO DE 10.0 MM, UTILIZADO EM ESTRUTURAS DIVERSAS, EXCETO LAJES. AF_12/2015</t>
  </si>
  <si>
    <t>CORTE E DOBRA DE AÇO CA-50, DIÂMETRO DE 6.3 MM, UTILIZADO EM ESTRUTURAS DIVERSAS, EXCETO LAJES. AF_12/2015</t>
  </si>
  <si>
    <t>CORTE E DOBRA DE AÇO CA-60, DIÂMETRO DE 5.0 MM, UTILIZADO EM ESTRUTURAS DIVERSAS, EXCETO LAJES. AF_12/2015</t>
  </si>
  <si>
    <t>Deverá ser confeccionado as vigas de concreto armado das travessias conforme projeto.</t>
  </si>
  <si>
    <t>32,07 + 24,84 + 32,02 + 2,07 + 0,85 = 91,85 m</t>
  </si>
  <si>
    <t>0,70 m x 6 unid. (torneiras da praça) + 5,70 m da instalação provisória</t>
  </si>
  <si>
    <t>LADRILHO HIDRAULICO, *20 X 20* CM, E= 2 CM, TATIL ALERTA OU DIRECIONAL, AMARELO</t>
  </si>
  <si>
    <t>HIDROMETRO UNIJATO, VAZAO MAXIMA DE 3,0 M3/H, DE 1/2"</t>
  </si>
  <si>
    <t>KIT CAVALETE PARA MEDIÇÃO DE ÁGUA - ENTRADA PRINCIPAL, EM PVC SOLDÁVEL DN 20 (½ ) FORNECIMENTO E INSTALAÇÃO (EXCLUSIVE HIDRÔMETRO). AF_11/2016</t>
  </si>
  <si>
    <t>2,70 M x 0,30 m X 18 = 14,58 M2 x 2 = 29,16 m2 (grelha)</t>
  </si>
  <si>
    <t>BDI (28,48 %)</t>
  </si>
  <si>
    <t>Declaro que foi preservado e atendido os encargos sociais estabelecidos pelo SINAPI.</t>
  </si>
  <si>
    <t>BDI ( 28,48% )</t>
  </si>
  <si>
    <t>COMP. 01</t>
  </si>
  <si>
    <t>PEDRA GRANITICA, SERRADA, TIPO MIRACEMA, MADEIRA, PADUANA, RACHINHA, SANTA ISABEL OU OUTRAS SIMILARES, *11,5 X *23 CM, E= *1,0 A *2,0 CM (1,05 M2)</t>
  </si>
  <si>
    <t>06.04</t>
  </si>
  <si>
    <t>EXECUÇÃO DE PASSEIO (CALÇADA) EM PEDRA SERRADA TIPO MIRACEMA</t>
  </si>
  <si>
    <t>DESCRIÇÃO</t>
  </si>
  <si>
    <t>UNID.</t>
  </si>
  <si>
    <t>COEF.</t>
  </si>
  <si>
    <t>VL. UNIT.</t>
  </si>
  <si>
    <t>VL. TOTAL</t>
  </si>
  <si>
    <t>CIMENTO PORTLAND COMPOSTO CP II-32 (UTILIZADO CONFORME INSUMO 1380 QUE COMPÕE A COMPOSIÇÃO 72138)</t>
  </si>
  <si>
    <t>MARMORISTA/GRANITEIRO COM ENCARGOS COMPLEMENTARES</t>
  </si>
  <si>
    <t>CUSTO UNITÁRIO DA COMPOSIÇÃO</t>
  </si>
  <si>
    <t>COMP. 02</t>
  </si>
  <si>
    <t>ARGAMASSA COLANTE AC I PARA CERAMICAS</t>
  </si>
  <si>
    <t>REJUNTE COLORIDO, CIMENTICIO</t>
  </si>
  <si>
    <t>SERVENTE COM ENCARGOS COMPLEMENTARES</t>
  </si>
  <si>
    <t>EXECUÇÃO DE LADRILHO HIDRAULICO, *20 X 20* CM, E= 2 CM, TATIL ALERTA OU DIRECIONAL, AMARELO</t>
  </si>
  <si>
    <t>93212</t>
  </si>
  <si>
    <t>EXECUÇÃO DE SANITÁRIO E VESTIÁRIO EM CANTEIRO DE OBRA EM CHAPA DE MADEIRA COMPENSADA, NÃO INCLUSO MOBILIÁRIO. AF_02/2016</t>
  </si>
  <si>
    <t>93584</t>
  </si>
  <si>
    <t>EXECUÇÃO DE DEPÓSITO EM CANTEIRO DE OBRA EM CHAPA DE MADEIRA COMPENSADA, NÃO INCLUSO MOBILIÁRIO. AF_04/2016</t>
  </si>
  <si>
    <t>3,87 M X 2,20 M = 8,51 M2</t>
  </si>
  <si>
    <t>y = 0,35 cm</t>
  </si>
  <si>
    <t>= 8y x 5y = (8 x 0,35) x (5 x 0,35) = 2,80 x 1,75 = 4,90 m2</t>
  </si>
  <si>
    <t xml:space="preserve">       - Meio fio externo praça: EXISTENTE</t>
  </si>
  <si>
    <t xml:space="preserve">       - Lajotas praça: EXISTENTE</t>
  </si>
  <si>
    <t xml:space="preserve">       - Meio fio calçada: EXISTENTE</t>
  </si>
  <si>
    <t xml:space="preserve">       - Calçada vizinhos: EXISTENTE</t>
  </si>
  <si>
    <t>COMP. 03</t>
  </si>
  <si>
    <t>PEDREIRO COM ENCARGOS COMPLEMENTARES</t>
  </si>
  <si>
    <t>EXECUÇÃO DE LADRILHO HIDRAULICO, *20 X 20* CM, E= 2 CM, TATIL ALERTA OU DIRECIONAL, AMARELO (73921/2)</t>
  </si>
  <si>
    <t>ARGAMASSA TRAÇO 1:4 (CIMENTO E AREIA MÉDIA) PARA CONTRAPISO, PREPARO MECÂNICO COM BETONEIRA 400 L. AF_06/2014 E EXECUÇÃO</t>
  </si>
  <si>
    <t>AREIA MEDIA - POSTO JAZIDA/FORNECEDOR (RETIRADO NA JAZIDA, SEM TRANSPORTE)</t>
  </si>
  <si>
    <t>CIMENTO PORTLAND COMPOSTO CP II-32</t>
  </si>
  <si>
    <t>OPERADOR DE BETONEIRA ESTACIONÁRIA/MISTURADOR COM ENCARGOS COMPLEMENTARES</t>
  </si>
  <si>
    <t>BETONEIRA CAPACIDADE NOMINAL DE 400 L, CAPACIDADE DE MISTURA 280 L, MOTOR ELÉTRICO TRIFÁSICO POTÊNCIA DE 2 CV, SEM CARREGADOR - CHP DIURNO. AF_10/2014</t>
  </si>
  <si>
    <t>BETONEIRA CAPACIDADE NOMINAL DE 400 L, CAPACIDADE DE MISTURA 280 L, MOTOR ELÉTRICO TRIFÁSICO POTÊNCIA DE 2 CV, SEM CARREGADOR - CHI DIURNO. AF_10/2014</t>
  </si>
  <si>
    <t>CHP</t>
  </si>
  <si>
    <t>CHI</t>
  </si>
  <si>
    <t>442,2200</t>
  </si>
  <si>
    <t>1,5400</t>
  </si>
  <si>
    <t>5,0200</t>
  </si>
  <si>
    <t>1,1700</t>
  </si>
  <si>
    <t>56,79</t>
  </si>
  <si>
    <t>0,47</t>
  </si>
  <si>
    <t>0370</t>
  </si>
  <si>
    <t>1379</t>
  </si>
  <si>
    <t>88377</t>
  </si>
  <si>
    <t>88830</t>
  </si>
  <si>
    <t>88831</t>
  </si>
  <si>
    <t>88309</t>
  </si>
  <si>
    <t>88316</t>
  </si>
  <si>
    <t>1381</t>
  </si>
  <si>
    <t>34357</t>
  </si>
  <si>
    <t>00010734</t>
  </si>
  <si>
    <t>88274</t>
  </si>
  <si>
    <t xml:space="preserve">       Área dos canteiros internos existentes:</t>
  </si>
  <si>
    <r>
      <t xml:space="preserve">       </t>
    </r>
    <r>
      <rPr>
        <b/>
        <sz val="10"/>
        <rFont val="Arial"/>
        <family val="2"/>
      </rPr>
      <t>- Meio fio interno praça:10 CANTEIRO EXISTENTES</t>
    </r>
  </si>
  <si>
    <t>REMOÇÃO DE PARALELEPÍPEDO COM EMPILHAMENTO</t>
  </si>
  <si>
    <t>COMP. 04</t>
  </si>
  <si>
    <t>- Pavimentação em lajota na praça: (exceto os canteiros, bancos, pórticos, meio fio) / (medido graficamente no projeto)</t>
  </si>
  <si>
    <t>- Trecho 1:</t>
  </si>
  <si>
    <t>- Trecho 2:</t>
  </si>
  <si>
    <t>- Trecho 3:</t>
  </si>
  <si>
    <t>- Piso com função alerta = (0,10x4) + [(2,70x0,20)x2] + [(0,60x0,40)x2] = 1,96 m2</t>
  </si>
  <si>
    <t>- Piso com função alerta = (0,10x6) + [(2,70x0,20)x2] + (0,60x0,40)x2 = 2,16 m2</t>
  </si>
  <si>
    <t>- Piso com função alerta = (0,10x2) + [(2,70x0,20)x4] + (0,40x0,60)x4 = 3,32 m2</t>
  </si>
  <si>
    <t xml:space="preserve">       - Calçada vizinhos:</t>
  </si>
  <si>
    <t>ARGAMASSA TRAÇO 1:4 (CIMENTO E AREIA MÉDIA) PARA CONTRAPISO, PREPARO MECÂNICO COM BETONEIRA 400 L. AF_06/2014 E EXECUÇÃO CONTRAPISO (87301 / 87680)</t>
  </si>
  <si>
    <t>EXECUÇÃO DE PASSEIO (CALÇADA) EM PEDRA SERRADA TIPO MIRACEMA - REVESTIMENTO (84190)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</si>
  <si>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</si>
  <si>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</si>
  <si>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94276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</si>
  <si>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</si>
  <si>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94274</t>
  </si>
  <si>
    <t>ASSENTAMENTO DE GUIA (MEIO-FIO) EM TRECHO CURVO, CONFECCIONADA EM CONCRETO PRÉ-FABRICADO, DIMENSÕES 100X15X13X30 CM (COMPRIMENTO X BASE INFERIOR X BASE SUPERIOR X ALTURA), PARA VIAS URBANAS (USO VIÁRIO). AF_06/2016</t>
  </si>
  <si>
    <t>94275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</si>
  <si>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</si>
  <si>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TRAV 1 = 25,59 M2</t>
  </si>
  <si>
    <t>TRAV 2 =  25,01 M2</t>
  </si>
  <si>
    <t>TRAV 3 = 25,66 M2</t>
  </si>
  <si>
    <t>TRAV 4 = 25,59 M2</t>
  </si>
  <si>
    <t>TRAV 5 = 51,21 M2</t>
  </si>
  <si>
    <t>TRAV 6 =  30,66 M2</t>
  </si>
  <si>
    <t>TRAV 7 =  25,78 M2</t>
  </si>
  <si>
    <t>TRAV 8 = 22,19 M2</t>
  </si>
  <si>
    <t>TRAV 9 = 26,59 M2</t>
  </si>
  <si>
    <t>TOTAL = 258,28 M2</t>
  </si>
  <si>
    <t xml:space="preserve">       - Calçada vizinhos: (PEDRA SERRADA TIPO MIRACEMA E PISO TÁTIL)</t>
  </si>
  <si>
    <t xml:space="preserve">       - Escavação para execução do piso intertravado: (piso + colchão de areia + base-brita corrida)</t>
  </si>
  <si>
    <t>72843</t>
  </si>
  <si>
    <t>TRANSPORTE COMERCIAL COM CAMINHAO BASCULANTE 6 M3, RODOVIA PAVIMENTADA</t>
  </si>
  <si>
    <t>03.04</t>
  </si>
  <si>
    <t>73711</t>
  </si>
  <si>
    <t>BASE PARA PAVIMENTACAO COM BRITA CORRIDA, INCLUSIVE COMPACTACAO BASE E SUB-BASE</t>
  </si>
  <si>
    <t>MATERIAL A UTILIZAR NA PRAÇA:</t>
  </si>
  <si>
    <t>JAZIDA AREIA = 0,5 KM</t>
  </si>
  <si>
    <t>MATERIAL A UTILIZAR NAS TRAVESSIAS:</t>
  </si>
  <si>
    <t>= 4,120 + 4,016 + 4,128 + 4,120 + 8,392 + 4,976 + 4,144 + 3,536 + 4,288 = 41,720 M3</t>
  </si>
  <si>
    <t xml:space="preserve">   = [(0,40 X 4) X 0,30 X 0,05] + [(0,40 X 0,40 X 0,05) X 2] = 0,040 M3</t>
  </si>
  <si>
    <t xml:space="preserve">    = 0,040 M3 X 16 = 0,640 M3</t>
  </si>
  <si>
    <t xml:space="preserve">       - (levantamento feito no desenho que representa graficamente o projeto de reforma da praça): JARDINEIRAS INTERNAS.</t>
  </si>
  <si>
    <t xml:space="preserve">   - BANCOS DA PRAÇA:</t>
  </si>
  <si>
    <t>COMP. 05</t>
  </si>
  <si>
    <t>LANÇAMENTO MANUAL DE CONCRETO</t>
  </si>
  <si>
    <t xml:space="preserve">   = [(0,57 X 0,25 X 0,70) - (0,08 X 0,13 X 0,15)] = 0,100 - 0,002 = 0,098 M3</t>
  </si>
  <si>
    <t xml:space="preserve">   = 1 BANCO = 2 X 0,098 = 0,196 M3</t>
  </si>
  <si>
    <t xml:space="preserve">   = 25 BANCOS = 0,196 M3 X 25 = 4,900 M3</t>
  </si>
  <si>
    <t>90586</t>
  </si>
  <si>
    <t>VIBRADOR DE IMERSÃO, DIÂMETRO DE PONTEIRA 45MM, MOTOR ELÉTRICO TRIFÁSICO POTÊNCIA DE 2 CV - CHP DIURNO. AF_06/2015</t>
  </si>
  <si>
    <t>IDEM AO CÁLCULO ANTERIOR (ITEM 94963)</t>
  </si>
  <si>
    <t>TRAVESSIA 1 = 1,404 M3</t>
  </si>
  <si>
    <t>TRAVESSIA 2= 1,380 M3</t>
  </si>
  <si>
    <t>TRAVESSIA 3 = 1,406 M3</t>
  </si>
  <si>
    <t>TRAVESSIA 4= 1,403 M3</t>
  </si>
  <si>
    <t>TRAVESSIA 5= 3,368 M3</t>
  </si>
  <si>
    <t>TRAVESSIA 6 = 1,597 M3</t>
  </si>
  <si>
    <t>TRAVESSIA 7 = 1,410 M3</t>
  </si>
  <si>
    <t>TRAVESSIA 8 = 1,273 M3</t>
  </si>
  <si>
    <t>TRAVESSIA 9 = 1,441 M3</t>
  </si>
  <si>
    <t>TOTAL TRAVESSIA = 14,682 M3</t>
  </si>
  <si>
    <t>IDEM AO CÁLCULO ANTERIOR (ITEM 94965)</t>
  </si>
  <si>
    <t>- VIGA PÓRTICO = 38,80 M X 0,617 KG = 23,94 KG X 3 = 143,64 KG</t>
  </si>
  <si>
    <t>- PILAR PÓRTICO = 30,00 X 0,617 KG = 18,51 KG X 6 = 111,06 KG</t>
  </si>
  <si>
    <t>- VIGA PÓRTICO = 41,73 M X 0,245 KG = 10,22 K X 3 = 30,66 KG</t>
  </si>
  <si>
    <t>- PILARES PÓRTICO = 57,72 M X 0,154 KG = 8,89 KG X 6 = 53,34 KG</t>
  </si>
  <si>
    <t>COMP. 06</t>
  </si>
  <si>
    <t>BANCOS DA PRAÇA:</t>
  </si>
  <si>
    <t>N1 = 237,00 X 0,154 KG = 36,50 KG</t>
  </si>
  <si>
    <t>N2 = 415,00 M X 0,154 KG = 63,91 KG</t>
  </si>
  <si>
    <t>N3 = 736,00 M X 0,154 KG = 113,34 KG</t>
  </si>
  <si>
    <t>N4 = 316,00 M X 0,154 KG = 48,66 KG</t>
  </si>
  <si>
    <t>88238</t>
  </si>
  <si>
    <t>CORTE E DOBRA DE AÇO CA-60, DIÂMETRO DE 5.0 MM, UTILIZADO NOS PASSEIOS (CALÇADA) (92791)</t>
  </si>
  <si>
    <t>88245</t>
  </si>
  <si>
    <t>ACO CA-60, 5,0 MM, VERGALHAO</t>
  </si>
  <si>
    <t>AJUDANTE DE ARMADOR COM ENCARGOS COMPLEMENTARES</t>
  </si>
  <si>
    <t>ARMADOR COM ENCARGOS COMPLEMENTARES</t>
  </si>
  <si>
    <t>UINID.</t>
  </si>
  <si>
    <t>1,0700000</t>
  </si>
  <si>
    <t>0,0263000</t>
  </si>
  <si>
    <t>3,77</t>
  </si>
  <si>
    <t>18,91</t>
  </si>
  <si>
    <t>23,18</t>
  </si>
  <si>
    <t>COMP. 07</t>
  </si>
  <si>
    <t>FABRICAÇÃO DE FORMA PARA PEÇAS DE CONCRETO (BANCOS DA PRAÇA)</t>
  </si>
  <si>
    <t>FABRICAÇÃO DE FORMA PARA PEÇAS DE CONCRETO (BANCOS DA PRAÇA) EM CHAPA DE MADEIRA COMP. RESINADA E=17MM</t>
  </si>
  <si>
    <t>1358</t>
  </si>
  <si>
    <t>CHAPA DE MADEIRA COMPENSADA RESINADA PARA FORMA DE CONCRETO, DE *2,2 X 1,1* M, E = 17 MM</t>
  </si>
  <si>
    <t>4517</t>
  </si>
  <si>
    <t>PECA DE MADEIRA NATIVA/REGIONAL 2,5 X 7,0 CM (SARRAFO-P/FORMA)</t>
  </si>
  <si>
    <t>5068</t>
  </si>
  <si>
    <t>PREGO DE ACO POLIDO COM CABECA 17 X 21 (2 X 11)</t>
  </si>
  <si>
    <t>88239</t>
  </si>
  <si>
    <t>AJUDANTE DE CARPINTEIRO COM ENCARGOS COMPLEMENTARES</t>
  </si>
  <si>
    <t>88262</t>
  </si>
  <si>
    <t>CARPINTEIRO DE FORMAS COM ENCARGOS COMPLEMENTARES</t>
  </si>
  <si>
    <t>91692</t>
  </si>
  <si>
    <t>SERRA CIRCULAR DE BANCADA COM MOTOR ELÉTRICO POTÊNCIA DE 5HP, COM COIFA PARA DISCO 10" - CHP DIURNO. AF_08/2015</t>
  </si>
  <si>
    <t>91693</t>
  </si>
  <si>
    <t>SERRA CIRCULAR DE BANCADA COM MOTOR ELÉTRICO POTÊNCIA DE 5HP, COM COIFA PARA DISCO 10" - CHI DIURNO. AF_08/2015</t>
  </si>
  <si>
    <t>1,335</t>
  </si>
  <si>
    <t>8,291</t>
  </si>
  <si>
    <t>0,215</t>
  </si>
  <si>
    <t>0,276</t>
  </si>
  <si>
    <t>1,38</t>
  </si>
  <si>
    <t>0,062</t>
  </si>
  <si>
    <t>0,214</t>
  </si>
  <si>
    <t>22,95</t>
  </si>
  <si>
    <t>0,97</t>
  </si>
  <si>
    <t>9,05</t>
  </si>
  <si>
    <t>18,95</t>
  </si>
  <si>
    <t>23,04</t>
  </si>
  <si>
    <t>21,86</t>
  </si>
  <si>
    <t>30,64</t>
  </si>
  <si>
    <t>8,04</t>
  </si>
  <si>
    <t>1,94</t>
  </si>
  <si>
    <t>5,23</t>
  </si>
  <si>
    <t>31,99</t>
  </si>
  <si>
    <t>1,43</t>
  </si>
  <si>
    <t>4,68</t>
  </si>
  <si>
    <t>VOLUME (M3) DOS BANCOS DA PRAÇA:</t>
  </si>
  <si>
    <t>= {[0,70 + (0,25 X 2)] X 0,57} + (0,70 X 0,42) + {[(0,13 X 2) + 0,08] X 0,15} X 5 = 0,68 + 0,29 + 0,25 = 1,22 M2</t>
  </si>
  <si>
    <t>= 1 BANCO = 2 X 1,22 M2 = 2,44 M2</t>
  </si>
  <si>
    <t>= 25 BANCOS = 25 X 2,44 M2 = 61,000 M2</t>
  </si>
  <si>
    <t>POSTE CONICO CONTINUO EM ACO GALVANIZADO, RETO, FLANGEADO, H = 3 M, DIAMETRO INFERIOR = *95* MM - FORNECIMENTO E INSTALAÇÃO</t>
  </si>
  <si>
    <t>COMP. 08</t>
  </si>
  <si>
    <t>VER PROJETO = 10 UNIDADES</t>
  </si>
  <si>
    <t>LUMINARIA LED REFLETOR RETANGULAR BIVOLT, LUZ BRANCA, 30 W</t>
  </si>
  <si>
    <t>LUMINARIA LED REFLETOR RETANGULAR BIVOLT, LUZ BRANCA, 30 W - FORNECIMENTO E INSTALAÇÃO</t>
  </si>
  <si>
    <t>COMP. 09</t>
  </si>
  <si>
    <t xml:space="preserve">ITEM </t>
  </si>
  <si>
    <t>AUXILIAR DE ELETRICISTA COM ENCARGOS COMPLEMENTARES</t>
  </si>
  <si>
    <t>74041/002</t>
  </si>
  <si>
    <t>LUMINARIA GLOBO VIDRO LEITOSO/PLAFONIER/BOCAL/LAMPADA FLUORESCENTE 40W</t>
  </si>
  <si>
    <t>COMP. 10</t>
  </si>
  <si>
    <t>CHAPA DE MADEIRA COMPENSADA NAVAL (COM COLA FENOLICA), E = 10 MM, DE *1,60 X 2,20*M</t>
  </si>
  <si>
    <t>CAIBRO DE MADEIRA NAO APARELHADA *5 X 6* CM, MACARANDUBA, ANGELIM OU EQUIVALENTE DA REGIAO</t>
  </si>
  <si>
    <t>MARCENEIRO COM ENCARGOS COMPLEMENTARES</t>
  </si>
  <si>
    <t>LIXEIRA - FABRICAÇÃO E FORNECIMENTO</t>
  </si>
  <si>
    <t>1 LIXEIRA = {[(0,50 + 0,35) X 2] X 0,60} + (0,50 X 0,35) = 1,02 + 0,17 = 1,19 M2</t>
  </si>
  <si>
    <t>8 LIXEIRAS = 1,19 M2 X 8 = 9,52 M2</t>
  </si>
  <si>
    <t xml:space="preserve">          - TOTAL = 159,72 m2</t>
  </si>
  <si>
    <t>SINAPI - DESONERADO - (AGOSTO/2017)</t>
  </si>
  <si>
    <t>ELETRODUTO FLEXÍVEL CORRUGADO, PVC, DN 32 MM (1"), FORNECIMENTO E INSTALAÇÃO</t>
  </si>
  <si>
    <t>COMP. 11</t>
  </si>
  <si>
    <t>ELETRICISTA COM ENCARGOS COMPLEMENTARES</t>
  </si>
  <si>
    <t>73794/001</t>
  </si>
  <si>
    <t>PINTURA COM TINTA PROTETORA ACABAMENTO GRAFITE ESMALTE SOBRE SUPERFICIE METALICA, 2 DEMAOS</t>
  </si>
  <si>
    <t>PINTURA EPOXI, DUAS DEMAOS</t>
  </si>
  <si>
    <t>PÓRTICOS:</t>
  </si>
  <si>
    <t>= PILARES = [(2,10 X 0,46) X 2] + [(2,10 X 0,10) X 2] = 1,93 + 0,42 = 2,35 M2 X 2 = 4,70 M2 X 3 = 14,10 M2</t>
  </si>
  <si>
    <t>= VIGAS = [(0,46 X 2,12) X 2] + {[(2,12 X 0,,10) + (0,46 X 0,10)] X 2} = 1,95 + 0,51 = 2,46 M2 X 3 = 7,38 M2</t>
  </si>
  <si>
    <t>COMP. 12</t>
  </si>
  <si>
    <t>COMP 08</t>
  </si>
  <si>
    <t>02.04</t>
  </si>
  <si>
    <t>02.05</t>
  </si>
  <si>
    <t>04.01</t>
  </si>
  <si>
    <t>04.02</t>
  </si>
  <si>
    <t>04.03</t>
  </si>
  <si>
    <t>04.04</t>
  </si>
  <si>
    <t>05.05</t>
  </si>
  <si>
    <t>05.06</t>
  </si>
  <si>
    <t>05.07</t>
  </si>
  <si>
    <t>05.08</t>
  </si>
  <si>
    <t>05.09</t>
  </si>
  <si>
    <t>05.10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</si>
  <si>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</si>
  <si>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</si>
  <si>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</si>
  <si>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</si>
  <si>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</si>
  <si>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</si>
  <si>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</si>
  <si>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</si>
  <si>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</si>
  <si>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</si>
  <si>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</si>
  <si>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</si>
  <si>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</si>
  <si>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09.01</t>
  </si>
  <si>
    <t>09.04</t>
  </si>
  <si>
    <t>09.05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</si>
  <si>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</si>
  <si>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</si>
  <si>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</si>
  <si>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</si>
  <si>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</si>
  <si>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</si>
  <si>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</si>
  <si>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</si>
  <si>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</si>
  <si>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</si>
  <si>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</si>
  <si>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REMOÇÃO DE PARALELEPÍPEDO COM EMPILHAMENTO (85375)</t>
  </si>
  <si>
    <t>Deverá ser instalado para guarda de materiais de pequeno porte e ferramentas.</t>
  </si>
  <si>
    <t xml:space="preserve"> - praça parte 1 = 375,45 m2</t>
  </si>
  <si>
    <t xml:space="preserve"> - praça parte 2 = 409,97 m2</t>
  </si>
  <si>
    <t>- TOTAL = 785,42 m2</t>
  </si>
  <si>
    <r>
      <t xml:space="preserve">SUBTOTAL = 162,70 X 0,10 X 0,20 = </t>
    </r>
    <r>
      <rPr>
        <b/>
        <sz val="10"/>
        <rFont val="Arial"/>
        <family val="2"/>
      </rPr>
      <t>3,254 M3</t>
    </r>
  </si>
  <si>
    <t xml:space="preserve">       - TOTAL = 162,70 M </t>
  </si>
  <si>
    <t xml:space="preserve">       - PARTE 1 = 8,09 + 8,33 + 12,89 + 8,09 + 8,09 = 45,49 M2</t>
  </si>
  <si>
    <t xml:space="preserve">       - PARTE 2 = 6,89 + 7,25 + 30,00 + 6,89 + 6,89 = 57,92 M2</t>
  </si>
  <si>
    <t xml:space="preserve">       - TOTAL = 103,41 M2</t>
  </si>
  <si>
    <t>parte 1 = 13 (canteiros)</t>
  </si>
  <si>
    <t>parte 2 = 12 (canteriros)</t>
  </si>
  <si>
    <t>total = 25 arbustos</t>
  </si>
  <si>
    <t>parte 1 = 4 (4 palmeiras)</t>
  </si>
  <si>
    <t>total = 8 arbustos</t>
  </si>
  <si>
    <t>73992/001</t>
  </si>
  <si>
    <t>LOCACAO CONVENCIONAL DE OBRA, ATRAVÉS DE GABARITO DE TABUAS CORRIDAS PONTALETADAS A CADA 1,50M, SEM REAPROVEITAMENTO</t>
  </si>
  <si>
    <t>LANÇAMENTO MANUAL DE CONCRETO (CONCRETO FCK = 15 MPA)(74157/4)</t>
  </si>
  <si>
    <t>LANÇAMENTO MANUAL DE CONCRETO (CONCRETO FCK = 25 MPA)(74157/4)</t>
  </si>
  <si>
    <t>Para a execução das fundações dos postes (base de 50x50x50cm) deverá haver escavação mín. a partir do nível do solo a uma profund.</t>
  </si>
  <si>
    <t xml:space="preserve">dos novos meios fios em concreto (nos passeios) e meio fios  no entorno das praças. </t>
  </si>
  <si>
    <t>intertravados).</t>
  </si>
  <si>
    <t>Antes da execução da pavimentação com blocos intertravados deverão ser construídos os meios fios no entorno das praças,</t>
  </si>
  <si>
    <t>Utilizado para transportar a brita corrida da jazida onde é produzida.</t>
  </si>
  <si>
    <t>Executar após retirada dos blockets existentes, demolição dos canteiros existentes, retirada dos brinquedos e remoção desses entulhos.</t>
  </si>
  <si>
    <t>Utilizado para executar a concretagem do concreto fck = 15 Mpa.</t>
  </si>
  <si>
    <t xml:space="preserve">      - trecho 1 = 4,52 + 4,72 = 9,24 m</t>
  </si>
  <si>
    <t xml:space="preserve">      - trecho 3 = 3,93 m</t>
  </si>
  <si>
    <t xml:space="preserve"> - TRECHO 1</t>
  </si>
  <si>
    <t xml:space="preserve"> - TRECHO 2</t>
  </si>
  <si>
    <t xml:space="preserve">      - Meio fio garagens:</t>
  </si>
  <si>
    <t>TÂNCIA DA PRÇA ATÉ JAZIDA DE AREIA = 0,50 KM.</t>
  </si>
  <si>
    <t>07.18</t>
  </si>
  <si>
    <t>07.19</t>
  </si>
  <si>
    <t>JAZIDA DE AREIA = 0,50 KM</t>
  </si>
  <si>
    <t>MATERIAL A UTILIZAR NO PISO INTERTRAVADO</t>
  </si>
  <si>
    <t>PARA CONFECÇÃO DA ARGAMASSA (COMP. 03)</t>
  </si>
  <si>
    <t>05.11</t>
  </si>
  <si>
    <t>05.12</t>
  </si>
  <si>
    <t>05.13</t>
  </si>
  <si>
    <t>- VIGAS TRAVESSIAS = 98,00 + 96,00 + 108,00 + 107,00 + 228,00 + 110,00 + 98,00 + 89,00 + 100,00 = 1.034,00 KG</t>
  </si>
  <si>
    <t>- VIGAS TRAVESSIAS = 16,00 + 16,00 + 18,00 + 18,00 + 6,00 + 18,00 + 16,00 + 16,00 + 17,00 = 141,00 KG</t>
  </si>
  <si>
    <t>2,22 M X 6,60 M = 14,65 M2</t>
  </si>
  <si>
    <t xml:space="preserve">       - PARTE 1 (PERÍMETROS) = 15,37 + 15,77 + 23,37 + 15,37 + 15,37  = 85,25 M</t>
  </si>
  <si>
    <t xml:space="preserve">       - PARTE 2 (PERÍMETROS) =13,37 + 13,97 + 23,37 + 13,37 + 13,37 = 77,45 M</t>
  </si>
  <si>
    <t xml:space="preserve">       - parte 1 (PERÍMETRO) = 118,70 m</t>
  </si>
  <si>
    <t xml:space="preserve">       - parte 2 (PERÍMETRO) = 106,97 m</t>
  </si>
  <si>
    <t xml:space="preserve">       - Tapume de vedação: afastado 1,00 m além do perímetro da praça</t>
  </si>
  <si>
    <t>ESCAVAÇÃO PRAÇA: = [(PARTE 1) 360,07 M2] + [(PARTE 2) 396,12 M2] = 756,19 M2 X 0,10 CM = 75,619 M3</t>
  </si>
  <si>
    <t xml:space="preserve">       - SUBTOTAL = 225,67 m</t>
  </si>
  <si>
    <t>Executar após retirada do paralelepípedo das travessias.</t>
  </si>
  <si>
    <t>Utilizado para transportar a areia e pó de pedra para execução da pavimentação em blocos intertravados.</t>
  </si>
  <si>
    <t>Utilizado para transportar a brita e areia da jazida onde é produzida para executar traço do concreto.</t>
  </si>
  <si>
    <t>Utilizado para executar a concretagem do concreto fck = 25 Mpa.</t>
  </si>
  <si>
    <t>Deverá ser utilizado (executado) para armar os pórticos (fundação e pilares) e bancos da praça.</t>
  </si>
  <si>
    <t>Deverá ser utilizado (executado) para armação dos passeios (calçadas).</t>
  </si>
  <si>
    <t>Deverá ser uitilizado para produzir os bancos da praça.</t>
  </si>
  <si>
    <t>Utilizado para confecção das lixeiras.</t>
  </si>
  <si>
    <t>Utilizado para instalação dos postes na praça conforme projeto.</t>
  </si>
  <si>
    <t>Utilizado para instalação das luminárias na praça conforme projeto.</t>
  </si>
  <si>
    <t>Deverá ser instalado após fixação e instalação dos postes.</t>
  </si>
  <si>
    <t>passagem das instalações elétricas. Será utilizado para passagem dos cabos elétricos.</t>
  </si>
  <si>
    <t>Deverá haver pintura das grelhas antes da fixação nos locais difinidos no projeto.</t>
  </si>
  <si>
    <t>Deverá ser executado após conclusão da pavimentação da praça. A ser utilizado nas peças de concreto (bancos e pórticos).</t>
  </si>
  <si>
    <r>
      <t>6 -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Todos os materiais empregados na obra dever ser de boa qualidade, normatizados e com certificação do IMETRO</t>
    </r>
  </si>
  <si>
    <t>11 - A resistência do concreto será atestada acompanhando os seus traços segundo as normas técnicas vigentes.</t>
  </si>
  <si>
    <t>14 - A rotina dos moradores no entorno da praça deverá ser minimamente respeitada. Deverá haver uma convivência pacífica com os mesmos.</t>
  </si>
  <si>
    <t>SINAPI C/ DESONERAÇÃO (AGOSTO/2017)</t>
  </si>
  <si>
    <t xml:space="preserve">       - grama parte 1 = 4,77 + 1,39 + 4,56 + 7,03 + 3,41 + 3,27 + 1,67 + 2,10 + (2,95 x 5) = 42,95 m2</t>
  </si>
  <si>
    <t xml:space="preserve">       - grama parte 2 = 1,88 + 1,98 + 2,15 + 22,79 + 1,81 + 4,46 + 22,12 + 3,51 + 1,70 + 6,78 + (4,91 x 3) + 1,63 = 85,54 m2</t>
  </si>
  <si>
    <t xml:space="preserve">       - Total grama = 128,49 m2</t>
  </si>
  <si>
    <t>Local :  São Felix - Santo Antônio de Pádua - RJ - CT-1006.937-99-2013</t>
  </si>
  <si>
    <t>Observação: em parte de canteiros junto a alguns acessos de garagem existem sobre os mesmos os meios fios limítrofes dos passeios.</t>
  </si>
  <si>
    <t xml:space="preserve"> - Canteiros das árvores existentes da calçada:</t>
  </si>
  <si>
    <t xml:space="preserve"> = {[(0,54 + 0,92) x 2] x 6} + {[(0,60 + 0,96) x 2] x 4} + {[(0,54 + 0,92) x 2] x 1} =  32,92 M </t>
  </si>
  <si>
    <t>FABRICAÇÃO DE FORMA PARA PEÇAS DE CONCRETO (BANCOS PRAÇA) EM CHAPA DE MADEIRA COMP. RESINADA E=17MM (92263)</t>
  </si>
  <si>
    <t>LIXEIRA - FABRICAÇÃO E FORNECIMENTO (92263)</t>
  </si>
  <si>
    <t>POSTE CONICO CONTINUO EM ACO GALVANIZADO, RETO, FLANGEADO, H = 3 M, DIAMETRO INFERIOR = *95* MM - FORNECIMENTO E INSTALAÇÃO (74041/1)</t>
  </si>
  <si>
    <t>LUMINARIA LED REFLETOR RETANGULAR BIVOLT, LUZ BRANCA, 30 W - FORNECIMENTO E INSTALAÇÃO (74041/1)</t>
  </si>
  <si>
    <t>ELETRODUTO FLEXÍVEL CORRUGADO, PVC, DN 32 MM (1"), FORNECIMENTO E INSTALAÇÃO (74041/1)</t>
  </si>
  <si>
    <t xml:space="preserve">       - parte 1 = 125,10 M X 2,20 M = 275,22 M2</t>
  </si>
  <si>
    <t xml:space="preserve">       - parte 2 = 113,38 M X 2,20 M = 249,44 M2</t>
  </si>
  <si>
    <t xml:space="preserve">       - Total = 524,66 m2</t>
  </si>
  <si>
    <t>ARGAMASSA TRAÇO 1:4 (CIMENTO E AREIA MÉDIA) PARA CONTRAPISO, PREPARO MECÂNICO COM BETONEIRA 400 L. AF_06/2014 E EXECUÇÃO CONTRAPISO - ESP = 4 CM (87301 / 87680)</t>
  </si>
  <si>
    <t xml:space="preserve">SERVENTE COM ENCARGOS COMPLEMENTARES </t>
  </si>
  <si>
    <t>92396</t>
  </si>
  <si>
    <t>EXECUÇÃO DE PASSEIO EM PISO INTERTRAVADO, COM BLOCO RETANGULAR COR NATURAL DE 20 X 10 CM, ESPESSURA 6 CM. AF_12/2015</t>
  </si>
  <si>
    <t>= 46,21 - 0,13 - 0,13 - 0,04 -  0,54 = 45,37 M2</t>
  </si>
  <si>
    <t>PARTE 01</t>
  </si>
  <si>
    <t>PARTE 02</t>
  </si>
  <si>
    <t>= 58,59 - 0,54 - 0,21 - (0,17 X 6) =56,82 M2</t>
  </si>
  <si>
    <t>= 14,62 - (0,17 X 2) = 14,28 M2</t>
  </si>
  <si>
    <t>= 36,82 - (0,17 X 2) = 36,48 M2</t>
  </si>
  <si>
    <t>= 21,41 - 0,17 - 0,17 = 21,07 M2</t>
  </si>
  <si>
    <t>= 49,02 - 0,17 - 0,17 - 0,13 -  0,13 - 0,20 - 0,10 - 0,54 = 47,58 M2</t>
  </si>
  <si>
    <t>= 49,56 - (0,05 x 2) - (0,17 x 5) - 0,14 - 0,54 = 47,93 M2</t>
  </si>
  <si>
    <t>= 24,39 M2</t>
  </si>
  <si>
    <t>=16,09 - 0,17 - 0,17 = 15,75 M2</t>
  </si>
  <si>
    <t>=20,30 - 0,34 = 19,96 M2</t>
  </si>
  <si>
    <t>= 57,85 - (0,17 X 4) - 0,54 - 033 = 56,30 M2</t>
  </si>
  <si>
    <t>= 24,29 - (0,17 X 4) = 23,61 M2</t>
  </si>
  <si>
    <t>= 38,43 - (0,17 X 4) = 37,75 M2</t>
  </si>
  <si>
    <t>=29,83 - (0,17 X2) - 0,54 = 28,95 M2</t>
  </si>
  <si>
    <t>=28,61 - (0,17 X 4) = 27,93 M2</t>
  </si>
  <si>
    <t>92399</t>
  </si>
  <si>
    <t>EXECUÇÃO DE VIA EM PISO INTERTRAVADO, COM BLOCO RETANGULAR COR NATURAL DE 20 X 10 CM, ESPESSURA 8 CM. AF_12/2015</t>
  </si>
  <si>
    <t>TRAV 1 = 4,38 + {[(2,40 x 0,30) x 8] = 5,76} + [(2,40 x 0,35) = 0,84] + 4,37 =  15,35 M2</t>
  </si>
  <si>
    <t>TRAV 9 = [(2,50 x 0,30) x 8] =6,00 M2</t>
  </si>
  <si>
    <t>TRAV 5 = [(2,50 x 0,30) x 17] =12,75 M2</t>
  </si>
  <si>
    <t>TRAV 3 = 4,39 +  {[(2,40 x 0,30) x 8 = 5,76] + [(2,40 x 0,36) = 0,86]}+ 4,39 = 15,40 M2</t>
  </si>
  <si>
    <t>TRAV 5 = 9,11 +  [(2,40 x 0,30) x 18 = 12,96] + 9,07 = 31,14 M2</t>
  </si>
  <si>
    <t>TRAV 6 = [(2,50 x 0,30) x 10] = 7,50 M2</t>
  </si>
  <si>
    <t>TRAV 6 = 5,28 + {[(2,40 x 0,30) x 9 = 6,48] + (2,40 x 0,31 x 2 = 1,49] = 7,97}+ 5,29 = 18,54 M2</t>
  </si>
  <si>
    <t>TRAV 7 = 4,42 +  [{(2,40 x 0,30) x 7 = 5,04] + [(2,40 x 0,33) x 2 = 1,58] = 6,62} + 4,41 = 15,45 M2</t>
  </si>
  <si>
    <t>TRAV 8 = [(2,50 x 0,30) x 7] = 5,25 M2</t>
  </si>
  <si>
    <t>TRAV 7 = [(2,50 x 0,30) x 8] = 6,00 M2</t>
  </si>
  <si>
    <t>TRAV 4 = [(2,50 x 0,30) x 8] = 6,00 M2</t>
  </si>
  <si>
    <t>TRAV 3 = [(2,50 x 0,30) x 8] = 6,00 M2</t>
  </si>
  <si>
    <t>TRAV 2 = [(2,50 x 0,30) x 8] = 6,00 M2</t>
  </si>
  <si>
    <t>TRAV 1 = [(2,50 x 0,30) x 8] = 6,00 M2</t>
  </si>
  <si>
    <t>TOTAL = 61,50 M2</t>
  </si>
  <si>
    <t>TRAV 2 = 4,27 + {[(2,40 x 0,30) x 8 = 5,76] + (2,40 x 0,26) = 0,62} + 4,27 = 14,92 M2</t>
  </si>
  <si>
    <t>TRAV 4 = 4,37 + {[(2,40 x 0,28) x 7 = 4,70] + [(2,40 x 0,40) + (2,40 x 0,38) = 6,57]}  + 4,37 = 15,31 M2</t>
  </si>
  <si>
    <t>TRAV 8 = 3,72 +  {[(2,40 x 0,30) x 6 = 4,32] + [(2,40 x  0,35) + (2,40 x 0,29) = 1,54]  = 5,86} + 3,80 = 13,38 M2</t>
  </si>
  <si>
    <t>TRAV 9 = 4,53 +  {[(2,40 x 0,30) x 7 = 5,04] + [(2,40 x 0,40) + (2,40 x 0,41) = 1,94] = 6,98} + 4,59 = 16,10 M2</t>
  </si>
  <si>
    <t>TOTAL = 155,59 M2</t>
  </si>
  <si>
    <t>AREIA = 0,0568 M3/M2 X (61,50 + 155,59 = 217,09 M2) = 12,331 M3 X 1,6 = 19,73 T X 0,5 KM = 9,86 TXKM</t>
  </si>
  <si>
    <t>=72,75 - 0,54 - (0,05 X 2) - 0,41 - (0,17 X 4) - 0,44 = 70,58 M2</t>
  </si>
  <si>
    <t>parte 1 =1,40 + 4,15 + 5,73 + 13,68 + 12,45 + 3,56 + 4,08 + 5,05 + 0,47 + 2,00 + 3,08 + 6,27 + 4,85 + 5,18 + 7,15 + 9,22 + 11,87 + 1,48 = 101,67</t>
  </si>
  <si>
    <t xml:space="preserve">parte 2 = 2,,82 + 3,15 + 6,69 + 1,88 + 18,49 + 8,03 + 0,31 + 0,36 +3,13 + 13,75 + 1,60 + 11,61 + 1,50 + 6,92 + 2,72 + 0,46 = 83,42 </t>
  </si>
  <si>
    <t xml:space="preserve">       - TOTAL = 185,09 m </t>
  </si>
  <si>
    <t>= {[(0,70 + 0,84) + (0,80 x 10)] x 2 = 19,08} + (0,84 + 0,50) = 20,42 m</t>
  </si>
  <si>
    <t xml:space="preserve"> - VIGAS INÍCIO E FINAL DA RAMPA DE ACESSO ÀS GARAGENS:</t>
  </si>
  <si>
    <t xml:space="preserve"> = (2,95 x 2) = 5,90 M</t>
  </si>
  <si>
    <t xml:space="preserve"> = [(3,42 + 1,52 + 2,22) x 2)] = 14,32 M</t>
  </si>
  <si>
    <t xml:space="preserve"> = [(2,67 +2,27 + 2,65 + 2,37 + 2,10 + 2,75 + 3,20 + 3,05 + 2,60 + 3,09) x 2] = 53,50 M</t>
  </si>
  <si>
    <t xml:space="preserve"> = TOTAL = (5,90 + 14,32 + 53,50) X 0,13 X 0,30 = 2,875 M3</t>
  </si>
  <si>
    <t xml:space="preserve"> - RAMPA = 63,40 KG</t>
  </si>
  <si>
    <t xml:space="preserve"> - RAMPA = 39,00 KG</t>
  </si>
  <si>
    <t xml:space="preserve"> - RAMPA = 53,40 KG</t>
  </si>
  <si>
    <t xml:space="preserve">       - parte 1 = 2,98 + 0,95 + 2,98 + 0,95 + 3,67 + 0,85 + 0,47 + 4,23 = 17,08 m</t>
  </si>
  <si>
    <t xml:space="preserve">       - parte 2 = 4,41 + 0,70 +4,38 + 7,62 + 1,47 + 1,27 + 3,70 = 23,55 m</t>
  </si>
  <si>
    <t xml:space="preserve">       - TOTAL = 40,63 m </t>
  </si>
  <si>
    <t xml:space="preserve"> - FUNDAÇÃO PÓRTICO = [(1,06 + 0,70) X 2 =3,52] X 0,40 = 1,41  m2 x 6 = 8,45 m2</t>
  </si>
  <si>
    <t>- Tocos = [(0,10 + 0,46) x 2 x 1,50] x 6 = 10,08 m2</t>
  </si>
  <si>
    <t>- Pilares=[(0,10 x 0,46) x 2 x 2,00] x 6=13,44 m2</t>
  </si>
  <si>
    <t>- VIGAS PÓRTICO = (1,92 x 0,46) + {[(2,12 + 0,46) x 2] x 0,10} = 1,40 x 3 = 4,20 m2</t>
  </si>
  <si>
    <t>= {[0,70 + (0,25 X 2)] X 0,57} + (0,70 X 0,42) + {[(0,13 X 2) + 0,07] X 0,15} X 5 + [(0,08 x 0,15) x 2]= 0,68 + 0,29 + 0,25 + 0,02 = 1,24 M2</t>
  </si>
  <si>
    <t>= 1 BANCO = 2 X 1,24 M2 = 2,48 M2</t>
  </si>
  <si>
    <t>= 25 BANCOS = 25 X 2,48 M2 = 62,000 M2</t>
  </si>
  <si>
    <t>ESCAVAÇÃO CALÇADA:  = [(TRECHO 01)  148,15 + (TRECHO 02) 198,84 + (TRECHO 03) 227,28 = 574,27 m2] X 0,08 = 45,942 M3</t>
  </si>
  <si>
    <t xml:space="preserve">       - Escavação da fundação postes = [0,50x0,50x(0,50-0,10)]x10 = 1,000 m3</t>
  </si>
  <si>
    <t xml:space="preserve">       - Escavação manual (sapatas dos pórticos) = [1,46 x 1,10 x  (1,90 - 0,22)] x 6 = 16,188 (0,20 M PARA CADA LADO DA SAPATA)</t>
  </si>
  <si>
    <t>TOTAL = 16,188 + 1,000 + 45,942 + 75,619 = 138,749 M3</t>
  </si>
  <si>
    <t>(sapatas dos pórticos) = [1,46 x 1,10 x (1,50 - 0,22)] x 6 = 12,334 m3] + {[(1,10 x 0,20 + (1,06 x 0,20) x 2] x 0,40 = 0,346 x 6 = 2,076 m3}</t>
  </si>
  <si>
    <r>
      <t xml:space="preserve">       - SUBTOTAL = 225,67 m x 0,13 x 0,30 =</t>
    </r>
    <r>
      <rPr>
        <b/>
        <sz val="10"/>
        <rFont val="Arial"/>
        <family val="2"/>
      </rPr>
      <t xml:space="preserve"> 8,801 m3</t>
    </r>
  </si>
  <si>
    <t xml:space="preserve">       Área da praça (exceto meio fio) = 360,07 + 396,12 = 756,19 m2</t>
  </si>
  <si>
    <r>
      <t xml:space="preserve">       Volume das lajotas existentes da praça = 756,19 -103,41 = 652,78 m2 x 0,06 m (espessura) = </t>
    </r>
    <r>
      <rPr>
        <b/>
        <sz val="10"/>
        <rFont val="Arial"/>
        <family val="2"/>
      </rPr>
      <t>39,167 m3</t>
    </r>
  </si>
  <si>
    <r>
      <t xml:space="preserve">       =  (16,188 - 14,410) + 1,000 + 45,942 + 75,619 = </t>
    </r>
    <r>
      <rPr>
        <b/>
        <sz val="10"/>
        <rFont val="Arial"/>
        <family val="2"/>
      </rPr>
      <t>124,339 M3</t>
    </r>
  </si>
  <si>
    <t xml:space="preserve">      - trecho 2 = 13,80 + 4,71 + 53,70 + 1,57 + 9,23 + 3,93 + 15,60 = 102,54 m</t>
  </si>
  <si>
    <t xml:space="preserve">      - trecho 3 = 11,75 + 3,93 + 56,02 + 42,97 + 19,42 = 134,09</t>
  </si>
  <si>
    <t xml:space="preserve">      - trecho 1 = 10,13 + 4,52 + 55,61 + 4,72 + 9,51  = 84,49 m</t>
  </si>
  <si>
    <r>
      <t xml:space="preserve">      - TOTAL = 321,12 m  x 0,13 x 0,30 = </t>
    </r>
    <r>
      <rPr>
        <b/>
        <sz val="10"/>
        <rFont val="Arial"/>
        <family val="2"/>
      </rPr>
      <t>12,524 m3</t>
    </r>
  </si>
  <si>
    <t xml:space="preserve">      - trecho 1 = 148,15 m2</t>
  </si>
  <si>
    <t xml:space="preserve">      - trecho 2 = 198,84 m2</t>
  </si>
  <si>
    <t xml:space="preserve">      - trecho 3 = 227,28 m2</t>
  </si>
  <si>
    <t xml:space="preserve">     - rampa garagens = 1,28 + 1,98 + 2,18 + 1,44 + 1,22 + 1,43 + 1,29 + 1,12 + 1,48 + 1,73 + 1,64 + 1,41 + 1,67 = 19,87 m2</t>
  </si>
  <si>
    <t xml:space="preserve">     - vigas rampas = (5,90 / 2) + (14,32 / 2) + (53,50 / 2) = 36,86 m x 0,13 x (0,30 - 0,04) = 9,584 m3</t>
  </si>
  <si>
    <r>
      <t xml:space="preserve">      - SUBTOTAL = (574,27 + 19,87) x 0,04 (espessura média dos revestimentos/concreto) =</t>
    </r>
    <r>
      <rPr>
        <b/>
        <sz val="10"/>
        <rFont val="Arial"/>
        <family val="2"/>
      </rPr>
      <t xml:space="preserve"> 23,766 + 9,584 = 33,350 m3</t>
    </r>
  </si>
  <si>
    <t>- TOTAL GERAL = 222,673 m3</t>
  </si>
  <si>
    <t xml:space="preserve">     - vigas rampas = (5,90 / 2) + (14,32 / 2) + (53,50 / 2) = 36,86 m x 0,13 = 5,02m2</t>
  </si>
  <si>
    <t xml:space="preserve">      - SUBTOTAL = 148,15 + 198,84 + 227,28 + 19,87 + 5,02 = 599,16 m2 x 0,04 = 23,966 m3</t>
  </si>
  <si>
    <t xml:space="preserve">      - TOTAL = 321,12 m </t>
  </si>
  <si>
    <t xml:space="preserve">      - TOTAL DE RETIRADA DE MEIO FIO= 225,67 m + 321,12 m = 546,79 m</t>
  </si>
  <si>
    <t>TOTAL = 178,61 + 174,54 = 353,15 M2</t>
  </si>
  <si>
    <t>TOTAL = 114,02 + 107,58 = 221,60 M2</t>
  </si>
  <si>
    <t>AREIA = 0,0568 M3/M2 X (353,15 + 221,60 = 574,75 M2) = 32,646 M3 X 1,6 = 52,23 T X 0,5 KM = 26,11 TXKM</t>
  </si>
  <si>
    <t>= (353,15 + 221,60 = 574,75 M2) X 0,10 = 57,475 M3</t>
  </si>
  <si>
    <t>- Piso com função direcional = (9,21+2,44+8,10+0,74+43,94+0,74+1,37+1,84+9,22) + [(0,24 + 0,24) x 4] x 0,20 = 15,90 m2</t>
  </si>
  <si>
    <t>- Piso com função direcional = (13,99+1,00+1,96+0,86+32,00+0,86+19,30+1,51+10,20+0,83+15,83)  + [(0,24 + 0,24) x6] x 0,20 = 20,24 m2</t>
  </si>
  <si>
    <t>- Piso com função direcional = [(11,96+0,43+5,52+0,72+43,95+0,74+4,65+15,95+0,70+37,50+0,71+8,74) + 0,48] x 0,20 = 26,41 m2</t>
  </si>
  <si>
    <t>Total trecho 1 = 17,86 m2</t>
  </si>
  <si>
    <t>Total trecho 2 = 22,40 m2</t>
  </si>
  <si>
    <t>Total trecho 3 = 29,73 m2</t>
  </si>
  <si>
    <t>TOTAL GERAL = 69,99 m2</t>
  </si>
  <si>
    <t xml:space="preserve">      - SUBTOTAL = 148,15 + 198,84 + 227,28 + 19,87 = 594,14 m2 x 0,04 = 23,766 m3</t>
  </si>
  <si>
    <t>AREIA (87301) = 23,766 X 1,54 = 36,600 M3 X 1,6 = 58,56 X 0,50 KM = 29,28 TXKM</t>
  </si>
  <si>
    <t xml:space="preserve">      - piso tátil (excluir) = 69,99 m2</t>
  </si>
  <si>
    <t xml:space="preserve">      - TOTAL = 524,15 m2</t>
  </si>
  <si>
    <r>
      <t xml:space="preserve">      - TOTAL = </t>
    </r>
    <r>
      <rPr>
        <sz val="10"/>
        <rFont val="Arial"/>
        <family val="2"/>
      </rPr>
      <t xml:space="preserve">594,14 x 0,05 = </t>
    </r>
    <r>
      <rPr>
        <b/>
        <sz val="10"/>
        <rFont val="Arial"/>
        <family val="2"/>
      </rPr>
      <t xml:space="preserve"> 29,707 m3</t>
    </r>
  </si>
  <si>
    <t xml:space="preserve">  - TOTAL CONCRETO FCK = 15 MPA = 29,707 + 1,250 + 0,320 + 0,640 + 4,900 + 2,875 = 39,692 M3</t>
  </si>
  <si>
    <t>AREIA = 0,836/M3 X 39,692 = 33,182 M3 X 1,6 = 53,09 T X 0,50 KM = 26,55 TXKM</t>
  </si>
  <si>
    <t xml:space="preserve">      - trecho 1 = 10,13 + 55,61 + 9,51 - 2,95 = 72,30 m</t>
  </si>
  <si>
    <t xml:space="preserve">      - trecho 2 = 13,80 + 53,70 + 9,23 + 15,60 - (3,42 + 1,52 + 2,22) = 85,17 m</t>
  </si>
  <si>
    <t xml:space="preserve">      - trecho 3 = 11,75 + 56,02 + 42,97 + 19,42 - (2,67 +2,27 + 2,65 + 2,37 + 2,10 + 2,75 + 3,20 + 3,05 + 2,60 + 3,09) = 103,41</t>
  </si>
  <si>
    <t xml:space="preserve">      - TOTAL = 260,88 m </t>
  </si>
  <si>
    <t xml:space="preserve">   - Total = 185,09 +260,88 + 20,42 = 466,39 m</t>
  </si>
  <si>
    <t xml:space="preserve">      - trecho 2 = 4,71 + 3,93 = 8,64</t>
  </si>
  <si>
    <t xml:space="preserve">      - TOTAL = 21,81 m</t>
  </si>
  <si>
    <t xml:space="preserve">   - Total = 62,44 m</t>
  </si>
  <si>
    <t xml:space="preserve">       Tocos = (0,10 x 0,46 x 1,50) x 6 = 0,414 m3</t>
  </si>
  <si>
    <t xml:space="preserve">      Total = 3,040 m3</t>
  </si>
  <si>
    <t xml:space="preserve">     - TOTAL CONCRETO ARMADO =  14,682 + 3,040 = 17,722 m3</t>
  </si>
  <si>
    <t>AREIA = 0,836/M3 X 17,722 = 14,815 M3 X 1,6 = 23,705 T X 0,50 KM = 11,85 TXKM</t>
  </si>
  <si>
    <t>PASSEIOS = [(TRECHO 01)  148,15 + (TRECHO 02) 198,84 + (TRECHO 03) 227,28  + (RAMPAS GARAGEM) 19,87 = 594,14 m2</t>
  </si>
  <si>
    <t>EXECUTAR BARRAS A CADA 30 CM = (24,37 M X 24,37 M) = 24,37 / 0,30 = 82 X 24,37 M = 1.973,97 M X 2 = 3.947,94 M</t>
  </si>
  <si>
    <t>= 3.947,94 M X 0,154 KG = 607,98 KG</t>
  </si>
  <si>
    <t>05.14</t>
  </si>
  <si>
    <t>05.15</t>
  </si>
  <si>
    <t>= 8,02 + 5,63 + 8,46 + 11,42 + 4,71 + 3,74 + 6,26 + 3,82 = 52,06 M</t>
  </si>
  <si>
    <t>= 4,76 + 6,99 + 6,76 + 11,32 + 17,56 + 13,77 + 6,89 = 68,05 M</t>
  </si>
  <si>
    <t>= 3,73 + 3,86 + 6,83 + 9,70 + 5,54 + 4,99 + 4,35 + 4,00 + (6,09 X 4) = 67,36 M</t>
  </si>
  <si>
    <t>=  4,20 + 4,96 + 4,78 + 8,01 + 15,74 + 11,65 + 7,25 + (9,24 + 7,66 + 7,66 + 7,66 + 4,52) = 93,33 M</t>
  </si>
  <si>
    <t>- TOTAL = 153,03 M</t>
  </si>
  <si>
    <t>- TOTAL = 160,69 M</t>
  </si>
  <si>
    <t>CIRCUITO ALIMENTAÇÃO DO POSTE AO QUADRO DE DISJUNTOR = 7,00 + 14,12 = 21,12 M</t>
  </si>
  <si>
    <t>QUADRO = 2,62 M</t>
  </si>
  <si>
    <t>CIRCUITO 1 = 69,00 M</t>
  </si>
  <si>
    <t>CIRCUITO 2 = 39,45 M</t>
  </si>
  <si>
    <t>CIRCUITO 3 = 181,58 + 3,80 + 30,00 = 215,38 M</t>
  </si>
  <si>
    <t>CIRCUITO 4 = 47,26 M</t>
  </si>
  <si>
    <t xml:space="preserve">CIRCUITO 5 = 50,54 M </t>
  </si>
  <si>
    <t>TOTAL = 445,37 M</t>
  </si>
  <si>
    <t>CIRCUITO ALIMENTAÇÃO DO POSTE AO QUADRO DE DISJUNTOR = 7,00 + 14,12 = 21,12 M X 3 = 63,36 M</t>
  </si>
  <si>
    <t>CIRCUITO 2 = 39,45 M X 2 = 78,90 M + (2,62 X 2 = 5,24) = 84,14 M</t>
  </si>
  <si>
    <t>CIRCUITO 1 = 69,00 M X 2 = 138, 00 M + (2,62 X 2 = 5,24) = 143,24 M</t>
  </si>
  <si>
    <t xml:space="preserve">TOTAL = 227,38 M </t>
  </si>
  <si>
    <t>CIRCUITO 3 = 181,58 + 3,80 + 30,00 = 215,38 M X 2 = 430,76 M + (2,62 X 2 = 5,24) = 436,00 M</t>
  </si>
  <si>
    <t>CIRCUITO 4 = 47,26 M X 2 = 94,52 M + (2,62 X 2 = 5,24) = 99,76 M</t>
  </si>
  <si>
    <t>CIRCUITO 5 = 50,54 M X 2 = 101,08 M + (2,62 X 2 = 5,24) = 106,32 M</t>
  </si>
  <si>
    <t xml:space="preserve">TOTAL = 642,08 M </t>
  </si>
  <si>
    <t>COMP. A</t>
  </si>
  <si>
    <t>ARMAÇÃO DE UMA ESTRUTURA CONVENCIONAL DE CONCRETO ARMADO UTILIZANDO AÇO CA-50 DE 10,0 M M - MONTAGEM. AF_12/2015 (92778)</t>
  </si>
  <si>
    <t>ARAME RECOZIDO 18 BWG, 1,25 MM (0,01 KG/M)</t>
  </si>
  <si>
    <t>ESPACADOR / DISTANCIADOR CIRCULAR COM ENTRADA LATERAL, EM PLASTICO, PARA VERGALHAO *4,2 A 12,5* MM, COBRIMENTO 20 MM</t>
  </si>
  <si>
    <t>0,0250000</t>
  </si>
  <si>
    <t>0,5430000</t>
  </si>
  <si>
    <t>0,0156000</t>
  </si>
  <si>
    <t>9,93</t>
  </si>
  <si>
    <t>0,19</t>
  </si>
  <si>
    <t>39017</t>
  </si>
  <si>
    <t>COMP. B</t>
  </si>
  <si>
    <t>COMP. C</t>
  </si>
  <si>
    <t>COMP. D</t>
  </si>
  <si>
    <t>COMP. E</t>
  </si>
  <si>
    <t xml:space="preserve"> - TOTAL = 1.097,40 KG</t>
  </si>
  <si>
    <t xml:space="preserve"> - TOTAL = 285,18 KG</t>
  </si>
  <si>
    <t xml:space="preserve"> - TOTAL = 210,66 KG</t>
  </si>
  <si>
    <t>- PÓRTICO (ARRANQUE PILARES) = 8,24 M X 0,617 KG = 5,08 KG X 6 = 30,48 KG</t>
  </si>
  <si>
    <t>- FUNDAÇÃO PÓRTICO (SAPATAS)= 24,55 M X 0,395 KG = 9,70 K X 6 = 58,20 KG</t>
  </si>
  <si>
    <t>ARMAÇÃO DE UMA ESTRUTURA CONVENCIONAL DE CONCRETO ARMADO UTILIZANDO AÇO CA-50 DE 8,0 M M - MONTAGEM. AF_12/2015 (92777)</t>
  </si>
  <si>
    <t>0,7430000</t>
  </si>
  <si>
    <t>0,0209000</t>
  </si>
  <si>
    <t>ARMAÇÃO DE UMA ESTRUTURA CONVENCIONAL DE CONCRETO ARMADO UTILIZANDO AÇO CA-50 DE 6,3 M M - MONTAGEM. AF_12/2015 (92776)</t>
  </si>
  <si>
    <t>0,9700000</t>
  </si>
  <si>
    <t>0,0280000</t>
  </si>
  <si>
    <t>- FUNDAÇÃO PÓRTICO (ARRANQUE DE PILARES) = 2,97 M X 0,154 KG = 0,46 KG X 6 = 2,76 KG</t>
  </si>
  <si>
    <t xml:space="preserve"> - TOTAL = 371,91 KG</t>
  </si>
  <si>
    <t>ARMAÇÃO DE UMA ESTRUTURA CONVENCIONAL DE CONCRETO ARMADO UTILIZANDO AÇO CA-60 DE 5.0 M M - MONTAGEM. AF_12/2015 (92775)</t>
  </si>
  <si>
    <t>1,1900000</t>
  </si>
  <si>
    <t>0,0367000</t>
  </si>
  <si>
    <t>ARMAÇÃO DE LAJE DE UMA ESTRUTURA CONVENCIONAL DE CONCRETO ARMADO UTILIZANDO AÇO CA-60 DE 5,0 MM - MONTAGEM. AF_12/2015 (92784)</t>
  </si>
  <si>
    <t>2,1180000</t>
  </si>
  <si>
    <t>COMP. F</t>
  </si>
  <si>
    <t>ARMAÇÃO DE SAPATA UTILIZANDO AÇO CA-50 DE 8 MM - MONTAGEM. AF_06/2017 (96545)</t>
  </si>
  <si>
    <t>ABRACADEIRA DE NYLON PARA AMARRACAO DE CABOS, COMPRIMENTO DE 200 X *4,6* MM</t>
  </si>
  <si>
    <t>0,7240000</t>
  </si>
  <si>
    <t>0,0375000</t>
  </si>
  <si>
    <t>83,95</t>
  </si>
  <si>
    <t>07.20</t>
  </si>
  <si>
    <t>07.21</t>
  </si>
  <si>
    <t>07.22</t>
  </si>
  <si>
    <t>07.23</t>
  </si>
  <si>
    <t>07.24</t>
  </si>
  <si>
    <t>07.25</t>
  </si>
  <si>
    <t>A locação da obra será feita atendendo o projeto, com marcação manual utilizando tábuas . Por necessidade a locação poderá ser ajustada mediante acordo da fiscalização e o responsável pelo projeto.</t>
  </si>
  <si>
    <t xml:space="preserve">        A descrição de cada item consta em detalhes dos itens SINAPI utilizados na planilha orçamentária anexa.</t>
  </si>
  <si>
    <t xml:space="preserve">        Os veículos motorizados (automóveis) não poderão utilizar as vagas de estacionamento no entorno da praça e passeios.</t>
  </si>
  <si>
    <t>Deverá haver a instalação elétrica para possibilitar a utilização de ferramentas elétricas e iluminar vestiário e depósito. O padrão de entrada de energia deverá ser executada pela contratada. Após solicitar à concessionária ENEL a alimentação de energia elétrica.</t>
  </si>
  <si>
    <t>Deverá ser executado para uso dos funcionários da contratada (vaso, lav., chuveiro) assim como para a guarda de uniforme e pequenos utensílios.</t>
  </si>
  <si>
    <t>Deverá ser instalado para informar o objeto da obra, identificando o programa, custo, etc. Deverá ser fixada em local visível.</t>
  </si>
  <si>
    <t>A escavação para a fundação das sapatas dos pórticos deverão ter a profundidade mínima de 1,90 m. Esse serviço só poderá ser executado após retirada da pavimentação existente na praça.</t>
  </si>
  <si>
    <t>A escavação na praça e na calçada deverá ser feita para executar a base e aplicação do piso intertravado (praça) além de concreto (calçada). Esse serviço só poderá ser executado após demolição dos pisos existentes no passeio.</t>
  </si>
  <si>
    <t>Deverá ser reaterrado após a execução da concretagem das sapatas e arranque dos pilares dos pórticos</t>
  </si>
  <si>
    <t>Deverá ser removido do local de origem e carregado para caçamba do caminhão os materiais e entulhos oriundos das escavações, demolições e retiradas (brinquedos, meio fios, etc).</t>
  </si>
  <si>
    <t>Deverá ser transportado para outro local (depósito ou botafora) os materiais e entulhos oriundos das escavações, demolições e retiradas (brinquedos, meio fios, etc)</t>
  </si>
  <si>
    <t>Devérá ser demolido manualmente o concreto/piso cimentado (base da pavimentação existente) dos passeios no entorno da praça para a execução da nova base com concreto armado. Posteriormente o passeio receberá a nova pavimentação.</t>
  </si>
  <si>
    <t>Deverá ser instalado para tornar eficiente o canteiro para uso dos funcionários da contratada sem interferência de terceiros, assim como evitar interação entre o canteiro (a praça) e o ambiente externo alheio (transeuntes) aos serviços. Para os passeios não serão utilizados tapumes para não interferir na rotina do comércio e moradores dos lotes adjacentes aos mesmos.</t>
  </si>
  <si>
    <t>Deverá ser avaliada a necessidade de escorar ou não a vala. Deverá ser respeitada a NBR-9061.</t>
  </si>
  <si>
    <t>Se necessário, deverão ser esgotadas as águas que percolarem ou adentrarem nas escavações.</t>
  </si>
  <si>
    <t>Trata-se de serviço relacionado ao reaterro de cavas executadas conforme itens de escavação de valas.</t>
  </si>
  <si>
    <t>Completando-se o serviço através de compactador tipo sapo até o nível do terreno natural. Não deverá ser executado reaterro com solo contendo material orgânico.</t>
  </si>
  <si>
    <t>O concreto simples será demolido cuidadosamente com a utilização de marretas. O material deverá ser transportado para local conveniente e posteriormente retirado da obra (descarte do bota-fora em local permitido pela Prefeitura).</t>
  </si>
  <si>
    <t>Deverá haver fixação de placa de inauguração após a conclusão dos serviços contratados. A placa será fixada na lateral de um dos pilares dos pórticos de concreto.</t>
  </si>
  <si>
    <t>Os paralelepípedos serão retirados seguindo o cronograma previamente estabelecido. Deverá ser executado de modo que haja a menor interferência possível junto aos comerciantes e moradores. Nessa fase o trânsito de veículos será restringido aos moradores dos lotes adjacentes a esse trecho da rua. O cronograma poderá ser alterado para minimizar essa interferência juntos aos moradores e comerciantes.</t>
  </si>
  <si>
    <t>Primeiramente serão retirados os meios fios da praça seguindo o cronograma previamente estabelecido. Os meios fios do passeio serão retirados também obedecendo o cronogramada previamente estabelecido. Deverá ser executado de modo que haja a menor interferência possível junto aos comerciantes e moradores. O cronograma poderá ser alterado para minimizar essa interferência juntos aos moradores e comerciantes.</t>
  </si>
  <si>
    <t>A execução dessa pavimentação deverá obedecer a NBR 15953.</t>
  </si>
  <si>
    <t>tes.</t>
  </si>
  <si>
    <t>Obviamente antes do início da execução dos serviços descritos acima deverá ser concluída a retirada dos entulhos oriundos das escavações, retirada de brinquedos, postes e pavimentação antiga.. Após, aplicação da base de brita corrida.</t>
  </si>
  <si>
    <t>Antes da execução da pavimentação com blocos intertravados deverá ser retirado os paralelepípedos.</t>
  </si>
  <si>
    <t>Após deverá ser confeccionado as vigas de concreto armado das travessias conforme projeto.</t>
  </si>
  <si>
    <t>A execução dessa pavimentação deverá obedecer a NBR 13353.</t>
  </si>
  <si>
    <t>Deverá ser assentado após execução dos meio fios e do concreto simples nos passeios. Antes porém deverá ser executado contrapiso sobre o concreto (aplicado anteriormente) para fixação da pedra serrada tipo Miracema.</t>
  </si>
  <si>
    <t>passagem da roda (pneu) sem causar o bloqueio das mesmas. Será fixada após o término dos serviços de execução dos meio fio da praça</t>
  </si>
  <si>
    <t>e vigas/piso intertravado das travessias.</t>
  </si>
  <si>
    <t>Após o acerto manual do terreno deverá haver a execução dos passeios, bases dos postes, bases dos refletores e caixas de passagem das instalações elétricas e hidráilicas onde será utilizado o concreto. Antes da execução da concretagem dos passeios deverá ser executado os meio fios dos mesmos. Observar a execução das formas para posterior concretagem dos bancos.</t>
  </si>
  <si>
    <t>Deverá ser executado após a execução dos meio fios no entorno da praça e das instalações hidráulicas.</t>
  </si>
  <si>
    <t>Deverá ser executado após a execução dos meio fios  no entorno da praça e das instalações hidráulicas.</t>
  </si>
  <si>
    <t>Deverá ser instalado após o acerto manual do terreno e concomitantemente deverá ser executado as caixas de passagem onde serão instaladas as torneiras. Será utilizado também para a instalação provisória do barracão.</t>
  </si>
  <si>
    <t>Esse serviço deverá ser executado após retirada dos entulhos da prça e o acerto manual do terreno.</t>
  </si>
  <si>
    <t>Os blocos intertravados serão executados após execução da base de brita corrida.</t>
  </si>
  <si>
    <t>Deverá ser assentado após execução do concreto simples nos passeios. Antes da aplicação do piso propriamente dito deverá ser  executado contrapiso sobre o concreto para fixação do piso de sinalização tátil com argamassa colante (argamassa pronta)</t>
  </si>
  <si>
    <t>A ser executada após concretagem do passeio para servir de contrapiso do ladrilho hidráulico e da pedra serrada tipo Miracema. Deverá ser sarrafeada e desempenada, a fim de proporcionar um acabamento sem depressões ou ondulações.</t>
  </si>
  <si>
    <t xml:space="preserve">Após retirada dos entulhos e o acerto manual do terreno deverá haver a execução dos meio fios no entorno das praças. As alturas e alinhamentos dos meios fio serão dados por um fio de nylon esticado com base nas referências de nível,  estabelecidas em projeto  não
superiores a 20,00metros nas tangentes horizontais e verticais e 5,00metros nas curvas horizontais e verticais.
 </t>
  </si>
  <si>
    <t>Após o acerto manual do terreno deverá haver a execução dos meio fios dos passeios.  As alturas e alinhamentos dos meios fio serão dados por um fio de nylon esticado com base nas referências de nível,  estabelecidas em projeto  não
superiores a 20,00metros nas tangentes horizontais e verticais e 5,00metros nas curvas horizontais e verticais.</t>
  </si>
  <si>
    <t>Após o acerto manual do terreno deverá haver a execução dos meio fios curvos dos passeios.  As alturas e alinhamentos dos meios fio serão dados por um fio de nylon esticado com base nas referências de nível,  estabelecidas em projeto  não
superiores a 20,00metros nas tangentes horizontais e verticais e 5,00metros nas curvas horizontais e verticais.</t>
  </si>
  <si>
    <t>A execução deverá obedecer a NBR 14931.</t>
  </si>
  <si>
    <t xml:space="preserve">       - Meio fio externo (pedra granítica) praça: EXISTENTE</t>
  </si>
  <si>
    <t xml:space="preserve">       - Meio fio (pedra granítica) calçada: EXISTENTE</t>
  </si>
  <si>
    <r>
      <t xml:space="preserve">       </t>
    </r>
    <r>
      <rPr>
        <b/>
        <sz val="10"/>
        <rFont val="Arial"/>
        <family val="2"/>
      </rPr>
      <t>- Meio fio interno (concreto simples) praça:10 CANTEIRO EXISTENTES</t>
    </r>
  </si>
  <si>
    <t xml:space="preserve">       - Lajotas (concreto simples) praça: EXISTENTE</t>
  </si>
  <si>
    <r>
      <t xml:space="preserve">      - </t>
    </r>
    <r>
      <rPr>
        <b/>
        <sz val="10"/>
        <rFont val="Arial"/>
        <family val="2"/>
      </rPr>
      <t>Bancos (concreto simples) da praça</t>
    </r>
    <r>
      <rPr>
        <sz val="10"/>
        <rFont val="Arial"/>
        <family val="2"/>
      </rPr>
      <t xml:space="preserve"> - EXISTENTE= [(1,20x0,98x.05) x 14 (QDE) =</t>
    </r>
    <r>
      <rPr>
        <b/>
        <sz val="10"/>
        <rFont val="Arial"/>
        <family val="2"/>
      </rPr>
      <t>0,823 m3</t>
    </r>
  </si>
  <si>
    <r>
      <t xml:space="preserve">      - </t>
    </r>
    <r>
      <rPr>
        <b/>
        <sz val="10"/>
        <rFont val="Arial"/>
        <family val="2"/>
      </rPr>
      <t>Postes (ferro fundido) decorativos antigos</t>
    </r>
    <r>
      <rPr>
        <sz val="10"/>
        <rFont val="Arial"/>
        <family val="2"/>
      </rPr>
      <t xml:space="preserve"> - EXISTENTE= [2,50 X (0,10 X 0,10 X 3,14 / 4) = 0,020 M3 ] x 6 =</t>
    </r>
    <r>
      <rPr>
        <b/>
        <sz val="10"/>
        <rFont val="Arial"/>
        <family val="2"/>
      </rPr>
      <t xml:space="preserve"> 0,120 m3</t>
    </r>
  </si>
  <si>
    <r>
      <t xml:space="preserve">      - </t>
    </r>
    <r>
      <rPr>
        <b/>
        <sz val="10"/>
        <rFont val="Arial"/>
        <family val="2"/>
      </rPr>
      <t>Brinquedos (aço)</t>
    </r>
    <r>
      <rPr>
        <sz val="10"/>
        <rFont val="Arial"/>
        <family val="2"/>
      </rPr>
      <t xml:space="preserve"> - EXISTENTE= [(2 x 3,14 x 0,80) x 0,03] + {[(1,50 x 2) + 1,80] x 0,03} = </t>
    </r>
    <r>
      <rPr>
        <b/>
        <sz val="10"/>
        <rFont val="Arial"/>
        <family val="2"/>
      </rPr>
      <t>0,295 m3</t>
    </r>
  </si>
  <si>
    <t xml:space="preserve">       - Escavação solo (arg.) para exec. do piso intertravado/calçada: (piso+colchão de areia+base de bica corrida)</t>
  </si>
  <si>
    <t xml:space="preserve">       - Calçada vizinhos (argamassa de cimento e areia): EXISTENTE</t>
  </si>
  <si>
    <t>OBSERVAÇÃO 2: FONTE PESQUISA PESOS ESPECÍFICOS: NBR 6120 E GRUPO DE BETÃO ARMADO E PRE-ESFORÇADO)</t>
  </si>
  <si>
    <t>JAZIDA BRITA = 13,0 KM</t>
  </si>
  <si>
    <t>OBSERVAÇÃO 1: DISTÂNCIA  DA PRAÇA ATÉ LOTEAMENTO ALFAVILE (MIRANTE) = 4,3 KM. DISTÂNCIA DA PRAÇA ATÉ SECRETARIA</t>
  </si>
  <si>
    <t>MUNICIPAL DE OBRAS (MEIO FIO/LAJOTAS PRAÇA)) = 2,2 KM. DISTÂNCIA DA PRAÇA ATÉ JAZIDA DE BICA CORRIDA = 12,3 KM. DIS.</t>
  </si>
  <si>
    <t>= 3,254 M3 X 2,4 = 7,81 T X 4,3 = 33,58 TXKM</t>
  </si>
  <si>
    <t xml:space="preserve"> = 8,801 m3 X 2,8 = 24,64 T X 2,2 =54,21 TXKM</t>
  </si>
  <si>
    <t xml:space="preserve">        = 124,339 M3 X 1,9 = 236,24 T X 4,3 KM = 1.015,83 TXKM</t>
  </si>
  <si>
    <t xml:space="preserve">      - SUBTOTAL = 321,12 m x 0,13 x 0,30 = 12,524 m3 X 2,8 = 35,07 T X 2,2= 77,15 TXKM</t>
  </si>
  <si>
    <r>
      <t xml:space="preserve">      -</t>
    </r>
    <r>
      <rPr>
        <b/>
        <sz val="10"/>
        <rFont val="Arial"/>
        <family val="2"/>
      </rPr>
      <t xml:space="preserve"> Bancos da praça</t>
    </r>
    <r>
      <rPr>
        <sz val="10"/>
        <rFont val="Arial"/>
        <family val="2"/>
      </rPr>
      <t xml:space="preserve"> - EXISTENTE= [(1,20x0,98x.05) x 14 (QDE) =0,823 m3 X 2,4 = 1,97 T X 2,2 = 4,33 TXKM</t>
    </r>
  </si>
  <si>
    <r>
      <t xml:space="preserve">      - </t>
    </r>
    <r>
      <rPr>
        <b/>
        <sz val="10"/>
        <rFont val="Arial"/>
        <family val="2"/>
      </rPr>
      <t>Brinquedos</t>
    </r>
    <r>
      <rPr>
        <sz val="10"/>
        <rFont val="Arial"/>
        <family val="2"/>
      </rPr>
      <t xml:space="preserve"> - EXISTENTE= [(2 x 3,14 x 0,80) x 0,03] + {[(1,50 x 2) + 1,80] x 0,03} = 0,295 m3 X 7,8 = 2,30 T X 2,2= 4,60 </t>
    </r>
  </si>
  <si>
    <r>
      <t xml:space="preserve">      - </t>
    </r>
    <r>
      <rPr>
        <b/>
        <sz val="10"/>
        <rFont val="Arial"/>
        <family val="2"/>
      </rPr>
      <t>Postes decorativos antigos</t>
    </r>
    <r>
      <rPr>
        <sz val="10"/>
        <rFont val="Arial"/>
        <family val="2"/>
      </rPr>
      <t xml:space="preserve"> - EXISTENTE= [2,50 X (0,10 X 0,10 X 3,14 / 4) = 0,020 M3 ] x 6 = 0,120 m3X7,2=0,86 X 2,2 = 1,89</t>
    </r>
  </si>
  <si>
    <t xml:space="preserve">     = 39,167 T X 2,4 = 94,00 X 2,2 = 206,80 TXKM</t>
  </si>
  <si>
    <t>JAZIDA DE PÓ DE PEDRA = 12,3 KM</t>
  </si>
  <si>
    <t>JAZIDA BRITA CORRIDA = 12,3 KM</t>
  </si>
  <si>
    <t>41,720 X 1,3 (73711) X 1,50 = 81,35 T X 12,3 = 1.000,60 T X KM</t>
  </si>
  <si>
    <t>BRITA = 0,579/M3 X 39,692 = 22,982 M3 X 1,8 = 41,37 T X 12,3 KM = 508,85 TXKM</t>
  </si>
  <si>
    <t>JAZIDA BRITA = 12,3 KM</t>
  </si>
  <si>
    <t>BRITA = 0,579/M3 X 17,722 = 10,261 M3 X 1,8 = 18,47 T X 12,3 KM = 227,18 TXKM</t>
  </si>
  <si>
    <t>PESO ESPECÍFICOS UTILIZADOS:</t>
  </si>
  <si>
    <t>AREIA = 1,6 T/M3</t>
  </si>
  <si>
    <t>AÇO = 7,8 T/M3</t>
  </si>
  <si>
    <t>PEDRA GRANÍTICA = 2,8 T/M3</t>
  </si>
  <si>
    <t>CONCRETO SIMPLES = 2,4 T/M3</t>
  </si>
  <si>
    <t>SOLO = 1,9 T/M3</t>
  </si>
  <si>
    <t>ARGAMASSA DE CIMENTO = 2,1 T/M3</t>
  </si>
  <si>
    <t>FERRO FUNDIDO = 7,2 T/M3</t>
  </si>
  <si>
    <t xml:space="preserve">       - Paralelepípedos (travessias):</t>
  </si>
  <si>
    <t xml:space="preserve">           = 258,28 m2 m x 0,10 = 25,828 m3 X 2,8 = 72,32 T X 2,2= 159,10 TXKM</t>
  </si>
  <si>
    <t xml:space="preserve">      - SUBTOTAL = 594,14 m2 x 0,04 (espessura média dos revestimentos/concreto) = 23,766 + 9,584 X 2,4= 80,04 T X 4,3 = 344,17</t>
  </si>
  <si>
    <t>- TOTAL GERAL = 1.901,66 T X KM</t>
  </si>
  <si>
    <t>BRITA CORRIDA = 1,5 T/M3</t>
  </si>
  <si>
    <t>PÓ DE PEDRA = 1,5 T/M3</t>
  </si>
  <si>
    <t>PÓ DE PEDRA = 0,0065 X (353,15 + 221,60 = 574,78 M2) = 3,736 X 1,5 = 5,60 T X 12,3 KM = 68,88 TXKM</t>
  </si>
  <si>
    <t>57,475 X 1,3 (73711) X 1,50 = 112,08 T X 12,3 = 1.378,58 T X KM</t>
  </si>
  <si>
    <t>PÓ DE PEDRA = 0,0065 X (61,50 + 155,59 = 217,09 M2) = 1,411 X 1,5 = 2,17 T X 12,3 KM = 26,69 TXKM</t>
  </si>
</sst>
</file>

<file path=xl/styles.xml><?xml version="1.0" encoding="utf-8"?>
<styleSheet xmlns="http://schemas.openxmlformats.org/spreadsheetml/2006/main">
  <numFmts count="4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.0%"/>
    <numFmt numFmtId="187" formatCode="_(* #,##0.0_);_(* \(#,##0.0\);_(* &quot;-&quot;??_);_(@_)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Ativado&quot;;&quot;Ativado&quot;;&quot;Desativado&quot;"/>
    <numFmt numFmtId="194" formatCode="0.0000"/>
    <numFmt numFmtId="195" formatCode="0.000"/>
    <numFmt numFmtId="196" formatCode="0.00000"/>
    <numFmt numFmtId="197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0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185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4" fontId="11" fillId="0" borderId="12" xfId="0" applyNumberFormat="1" applyFont="1" applyFill="1" applyBorder="1" applyAlignment="1" applyProtection="1">
      <alignment vertical="center"/>
      <protection locked="0"/>
    </xf>
    <xf numFmtId="2" fontId="11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53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52" fillId="0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53" applyNumberFormat="1" applyFont="1" applyFill="1" applyBorder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53" applyNumberFormat="1" applyFont="1" applyFill="1" applyBorder="1" applyAlignment="1" applyProtection="1">
      <alignment horizontal="right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4" fontId="4" fillId="0" borderId="12" xfId="53" applyNumberFormat="1" applyFont="1" applyFill="1" applyBorder="1" applyAlignment="1" applyProtection="1">
      <alignment vertical="center"/>
      <protection/>
    </xf>
    <xf numFmtId="185" fontId="4" fillId="0" borderId="12" xfId="53" applyFont="1" applyFill="1" applyBorder="1" applyAlignment="1" applyProtection="1">
      <alignment vertical="center"/>
      <protection/>
    </xf>
    <xf numFmtId="185" fontId="0" fillId="0" borderId="12" xfId="53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horizontal="left" vertical="center"/>
      <protection locked="0"/>
    </xf>
    <xf numFmtId="2" fontId="2" fillId="0" borderId="12" xfId="53" applyNumberFormat="1" applyFont="1" applyFill="1" applyBorder="1" applyAlignment="1" applyProtection="1">
      <alignment vertical="center"/>
      <protection locked="0"/>
    </xf>
    <xf numFmtId="2" fontId="0" fillId="0" borderId="12" xfId="53" applyNumberFormat="1" applyFont="1" applyFill="1" applyBorder="1" applyAlignment="1" applyProtection="1">
      <alignment vertical="center"/>
      <protection locked="0"/>
    </xf>
    <xf numFmtId="2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94" fontId="11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31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left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194" fontId="52" fillId="0" borderId="12" xfId="0" applyNumberFormat="1" applyFont="1" applyFill="1" applyBorder="1" applyAlignment="1" applyProtection="1">
      <alignment horizontal="center" vertical="center" wrapText="1"/>
      <protection/>
    </xf>
    <xf numFmtId="4" fontId="52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31" xfId="0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33" xfId="0" applyFont="1" applyFill="1" applyBorder="1" applyAlignment="1" applyProtection="1">
      <alignment horizontal="left" vertical="center" wrapText="1"/>
      <protection/>
    </xf>
    <xf numFmtId="4" fontId="0" fillId="0" borderId="34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97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0" borderId="21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53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justify" vertical="center"/>
      <protection/>
    </xf>
    <xf numFmtId="49" fontId="7" fillId="0" borderId="12" xfId="0" applyNumberFormat="1" applyFont="1" applyFill="1" applyBorder="1" applyAlignment="1" applyProtection="1">
      <alignment horizontal="justify" vertical="center"/>
      <protection/>
    </xf>
    <xf numFmtId="0" fontId="7" fillId="0" borderId="12" xfId="0" applyFont="1" applyFill="1" applyBorder="1" applyAlignment="1" applyProtection="1">
      <alignment horizontal="justify" vertical="center"/>
      <protection/>
    </xf>
    <xf numFmtId="49" fontId="7" fillId="0" borderId="16" xfId="0" applyNumberFormat="1" applyFont="1" applyFill="1" applyBorder="1" applyAlignment="1" applyProtection="1">
      <alignment horizontal="justify" vertical="center"/>
      <protection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justify" vertical="center"/>
      <protection/>
    </xf>
    <xf numFmtId="49" fontId="0" fillId="0" borderId="34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9" fillId="0" borderId="3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2" fontId="5" fillId="0" borderId="12" xfId="53" applyNumberFormat="1" applyFont="1" applyBorder="1" applyAlignment="1" applyProtection="1">
      <alignment vertical="center"/>
      <protection/>
    </xf>
    <xf numFmtId="185" fontId="9" fillId="0" borderId="12" xfId="53" applyFont="1" applyBorder="1" applyAlignment="1" applyProtection="1">
      <alignment horizontal="center"/>
      <protection/>
    </xf>
    <xf numFmtId="4" fontId="9" fillId="0" borderId="12" xfId="0" applyNumberFormat="1" applyFont="1" applyBorder="1" applyAlignment="1" applyProtection="1">
      <alignment horizontal="center"/>
      <protection/>
    </xf>
    <xf numFmtId="185" fontId="9" fillId="0" borderId="12" xfId="0" applyNumberFormat="1" applyFont="1" applyBorder="1" applyAlignment="1" applyProtection="1">
      <alignment horizontal="center"/>
      <protection/>
    </xf>
    <xf numFmtId="4" fontId="3" fillId="0" borderId="12" xfId="53" applyNumberFormat="1" applyFont="1" applyBorder="1" applyAlignment="1" applyProtection="1">
      <alignment vertical="center"/>
      <protection/>
    </xf>
    <xf numFmtId="10" fontId="9" fillId="0" borderId="12" xfId="51" applyNumberFormat="1" applyFont="1" applyBorder="1" applyAlignment="1" applyProtection="1">
      <alignment horizontal="center"/>
      <protection/>
    </xf>
    <xf numFmtId="10" fontId="9" fillId="0" borderId="12" xfId="0" applyNumberFormat="1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/>
      <protection/>
    </xf>
    <xf numFmtId="4" fontId="9" fillId="0" borderId="12" xfId="53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4" fontId="9" fillId="0" borderId="12" xfId="51" applyNumberFormat="1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9" fontId="9" fillId="0" borderId="12" xfId="5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left"/>
      <protection/>
    </xf>
    <xf numFmtId="10" fontId="3" fillId="0" borderId="12" xfId="51" applyNumberFormat="1" applyFont="1" applyBorder="1" applyAlignment="1" applyProtection="1">
      <alignment horizontal="center"/>
      <protection/>
    </xf>
    <xf numFmtId="9" fontId="3" fillId="0" borderId="12" xfId="51" applyFont="1" applyBorder="1" applyAlignment="1" applyProtection="1">
      <alignment horizontal="center"/>
      <protection/>
    </xf>
    <xf numFmtId="4" fontId="3" fillId="0" borderId="12" xfId="53" applyNumberFormat="1" applyFont="1" applyBorder="1" applyAlignment="1" applyProtection="1">
      <alignment horizontal="center"/>
      <protection/>
    </xf>
    <xf numFmtId="185" fontId="3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justify"/>
      <protection/>
    </xf>
    <xf numFmtId="0" fontId="7" fillId="0" borderId="12" xfId="0" applyFont="1" applyBorder="1" applyAlignment="1" applyProtection="1">
      <alignment horizontal="justify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justify" vertical="center"/>
      <protection/>
    </xf>
    <xf numFmtId="49" fontId="7" fillId="0" borderId="12" xfId="0" applyNumberFormat="1" applyFont="1" applyBorder="1" applyAlignment="1" applyProtection="1">
      <alignment horizontal="justify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209550</xdr:rowOff>
    </xdr:from>
    <xdr:to>
      <xdr:col>1</xdr:col>
      <xdr:colOff>723900</xdr:colOff>
      <xdr:row>3</xdr:row>
      <xdr:rowOff>219075</xdr:rowOff>
    </xdr:to>
    <xdr:pic>
      <xdr:nvPicPr>
        <xdr:cNvPr id="1" name="Imagem 1" descr="Timb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66675</xdr:rowOff>
    </xdr:from>
    <xdr:to>
      <xdr:col>1</xdr:col>
      <xdr:colOff>247650</xdr:colOff>
      <xdr:row>4</xdr:row>
      <xdr:rowOff>152400</xdr:rowOff>
    </xdr:to>
    <xdr:pic>
      <xdr:nvPicPr>
        <xdr:cNvPr id="1" name="Imagem 1" descr="Timb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1" name="Imagem 1" descr="Timb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0</xdr:col>
      <xdr:colOff>752475</xdr:colOff>
      <xdr:row>2</xdr:row>
      <xdr:rowOff>123825</xdr:rowOff>
    </xdr:to>
    <xdr:pic>
      <xdr:nvPicPr>
        <xdr:cNvPr id="1" name="Imagem 1" descr="Timb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180975</xdr:rowOff>
    </xdr:from>
    <xdr:to>
      <xdr:col>0</xdr:col>
      <xdr:colOff>657225</xdr:colOff>
      <xdr:row>2</xdr:row>
      <xdr:rowOff>161925</xdr:rowOff>
    </xdr:to>
    <xdr:pic>
      <xdr:nvPicPr>
        <xdr:cNvPr id="1" name="Imagem 1" descr="Timb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TOS%20e%20OBRAS\VILAS%20RURAIS\PLANILHA%20REDE%20DE%20DISTRIBUI&#199;&#195;O%20DE%20&#193;GUA%20POT&#193;V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NAPI\SINAPI_AGOSTO_2017\CATALOGO_COMPOSICOES_ANALITICAS_EXCEL_08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RECUP MORADIAS"/>
      <sheetName val="CRONOGRAMA FIS. FIN "/>
      <sheetName val="BM 01 - RECUP MORADIAS"/>
    </sheetNames>
    <sheetDataSet>
      <sheetData sheetId="0">
        <row r="7">
          <cell r="A7" t="str">
            <v>ITEM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</sheetNames>
    <sheetDataSet>
      <sheetData sheetId="0">
        <row r="15189">
          <cell r="B15189" t="str">
            <v>88264</v>
          </cell>
          <cell r="C15189" t="str">
            <v>ELETRICISTA COM ENCARGOS 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showGridLines="0" tabSelected="1" view="pageBreakPreview" zoomScale="75" zoomScaleNormal="75" zoomScaleSheetLayoutView="75" zoomScalePageLayoutView="0" workbookViewId="0" topLeftCell="A115">
      <selection activeCell="F119" sqref="F119:F121"/>
    </sheetView>
  </sheetViews>
  <sheetFormatPr defaultColWidth="9.140625" defaultRowHeight="12.75"/>
  <cols>
    <col min="2" max="2" width="14.8515625" style="0" customWidth="1"/>
    <col min="3" max="3" width="110.7109375" style="0" customWidth="1"/>
    <col min="4" max="4" width="9.421875" style="0" customWidth="1"/>
    <col min="5" max="6" width="12.7109375" style="0" customWidth="1"/>
    <col min="7" max="7" width="15.7109375" style="0" customWidth="1"/>
    <col min="8" max="8" width="13.8515625" style="0" customWidth="1"/>
  </cols>
  <sheetData>
    <row r="1" spans="1:8" ht="24.75" customHeight="1">
      <c r="A1" s="5"/>
      <c r="B1" s="242"/>
      <c r="C1" s="244" t="s">
        <v>148</v>
      </c>
      <c r="D1" s="244"/>
      <c r="E1" s="244"/>
      <c r="F1" s="244"/>
      <c r="G1" s="25"/>
      <c r="H1" s="1"/>
    </row>
    <row r="2" spans="1:8" ht="24.75" customHeight="1">
      <c r="A2" s="5"/>
      <c r="B2" s="243"/>
      <c r="C2" s="244"/>
      <c r="D2" s="244"/>
      <c r="E2" s="244"/>
      <c r="F2" s="244"/>
      <c r="G2" s="24"/>
      <c r="H2" s="1"/>
    </row>
    <row r="3" spans="1:8" ht="24.75" customHeight="1">
      <c r="A3" s="5"/>
      <c r="B3" s="243"/>
      <c r="C3" s="244"/>
      <c r="D3" s="244"/>
      <c r="E3" s="244"/>
      <c r="F3" s="244"/>
      <c r="G3" s="24"/>
      <c r="H3" s="1"/>
    </row>
    <row r="4" spans="1:8" ht="24.75" customHeight="1">
      <c r="A4" s="5"/>
      <c r="B4" s="243"/>
      <c r="C4" s="240" t="s">
        <v>333</v>
      </c>
      <c r="D4" s="240"/>
      <c r="E4" s="240"/>
      <c r="F4" s="240"/>
      <c r="G4" s="24"/>
      <c r="H4" s="1"/>
    </row>
    <row r="5" spans="1:8" ht="21" customHeight="1">
      <c r="A5" s="5"/>
      <c r="B5" s="243"/>
      <c r="C5" s="240"/>
      <c r="D5" s="240"/>
      <c r="E5" s="240"/>
      <c r="F5" s="240"/>
      <c r="G5" s="24"/>
      <c r="H5" s="1"/>
    </row>
    <row r="6" spans="1:8" ht="26.25" customHeight="1">
      <c r="A6" s="5"/>
      <c r="B6" s="241" t="s">
        <v>32</v>
      </c>
      <c r="C6" s="241"/>
      <c r="D6" s="1"/>
      <c r="E6" s="1"/>
      <c r="F6" s="1"/>
      <c r="G6" s="1"/>
      <c r="H6" s="1"/>
    </row>
    <row r="7" spans="1:8" ht="22.5" customHeight="1">
      <c r="A7" s="5"/>
      <c r="B7" s="241" t="s">
        <v>683</v>
      </c>
      <c r="C7" s="241"/>
      <c r="D7" s="1"/>
      <c r="E7" s="1"/>
      <c r="F7" s="1"/>
      <c r="G7" s="1"/>
      <c r="H7" s="1"/>
    </row>
    <row r="8" spans="1:8" ht="4.5" customHeight="1">
      <c r="A8" s="5"/>
      <c r="B8" s="9"/>
      <c r="C8" s="3"/>
      <c r="D8" s="3"/>
      <c r="E8" s="3"/>
      <c r="F8" s="1"/>
      <c r="G8" s="1"/>
      <c r="H8" s="1"/>
    </row>
    <row r="9" spans="1:8" ht="21" customHeight="1">
      <c r="A9" s="5"/>
      <c r="B9" s="239" t="s">
        <v>561</v>
      </c>
      <c r="C9" s="239"/>
      <c r="D9" s="239"/>
      <c r="E9" s="239"/>
      <c r="F9" s="239"/>
      <c r="G9" s="1"/>
      <c r="H9" s="5"/>
    </row>
    <row r="10" spans="2:8" ht="4.5" customHeight="1">
      <c r="B10" s="26"/>
      <c r="C10" s="26"/>
      <c r="D10" s="1"/>
      <c r="E10" s="1"/>
      <c r="F10" s="1"/>
      <c r="G10" s="1"/>
      <c r="H10" s="5"/>
    </row>
    <row r="11" spans="2:8" ht="4.5" customHeight="1">
      <c r="B11" s="26"/>
      <c r="C11" s="26"/>
      <c r="D11" s="1"/>
      <c r="E11" s="1"/>
      <c r="F11" s="1"/>
      <c r="G11" s="70"/>
      <c r="H11" s="5"/>
    </row>
    <row r="12" spans="1:8" ht="12.75" customHeight="1">
      <c r="A12" s="236" t="s">
        <v>153</v>
      </c>
      <c r="B12" s="236"/>
      <c r="C12" s="236" t="s">
        <v>150</v>
      </c>
      <c r="D12" s="236" t="s">
        <v>0</v>
      </c>
      <c r="E12" s="236" t="s">
        <v>1</v>
      </c>
      <c r="F12" s="236" t="s">
        <v>151</v>
      </c>
      <c r="G12" s="236"/>
      <c r="H12" s="5"/>
    </row>
    <row r="13" spans="1:8" ht="12.75" customHeight="1">
      <c r="A13" s="236"/>
      <c r="B13" s="236"/>
      <c r="C13" s="236"/>
      <c r="D13" s="236"/>
      <c r="E13" s="236"/>
      <c r="F13" s="236" t="s">
        <v>152</v>
      </c>
      <c r="G13" s="236"/>
      <c r="H13" s="5"/>
    </row>
    <row r="14" spans="1:8" ht="21.75" customHeight="1">
      <c r="A14" s="236"/>
      <c r="B14" s="236"/>
      <c r="C14" s="236"/>
      <c r="D14" s="236"/>
      <c r="E14" s="236"/>
      <c r="F14" s="84" t="s">
        <v>3</v>
      </c>
      <c r="G14" s="84" t="s">
        <v>2</v>
      </c>
      <c r="H14" s="23"/>
    </row>
    <row r="15" spans="1:8" ht="22.5" customHeight="1">
      <c r="A15" s="235" t="s">
        <v>273</v>
      </c>
      <c r="B15" s="235"/>
      <c r="C15" s="86" t="s">
        <v>90</v>
      </c>
      <c r="D15" s="86"/>
      <c r="E15" s="86"/>
      <c r="F15" s="115"/>
      <c r="G15" s="86"/>
      <c r="H15" s="18"/>
    </row>
    <row r="16" spans="1:8" ht="32.25" customHeight="1">
      <c r="A16" s="87" t="s">
        <v>281</v>
      </c>
      <c r="B16" s="88" t="s">
        <v>627</v>
      </c>
      <c r="C16" s="89" t="s">
        <v>628</v>
      </c>
      <c r="D16" s="90" t="s">
        <v>5</v>
      </c>
      <c r="E16" s="91">
        <f>Mem_Cálculo!G16</f>
        <v>785.42</v>
      </c>
      <c r="F16" s="43"/>
      <c r="G16" s="91">
        <f>E16*F16</f>
        <v>0</v>
      </c>
      <c r="H16" s="20"/>
    </row>
    <row r="17" spans="1:8" ht="24" customHeight="1">
      <c r="A17" s="92"/>
      <c r="B17" s="93"/>
      <c r="C17" s="94" t="s">
        <v>4</v>
      </c>
      <c r="D17" s="93"/>
      <c r="E17" s="95"/>
      <c r="F17" s="116"/>
      <c r="G17" s="109">
        <f>G16</f>
        <v>0</v>
      </c>
      <c r="H17" s="19"/>
    </row>
    <row r="18" spans="1:8" ht="4.5" customHeight="1">
      <c r="A18" s="92"/>
      <c r="B18" s="93"/>
      <c r="C18" s="94"/>
      <c r="D18" s="93"/>
      <c r="E18" s="95"/>
      <c r="F18" s="116"/>
      <c r="G18" s="110"/>
      <c r="H18" s="19"/>
    </row>
    <row r="19" spans="1:8" ht="21.75" customHeight="1">
      <c r="A19" s="235" t="s">
        <v>274</v>
      </c>
      <c r="B19" s="235"/>
      <c r="C19" s="96" t="s">
        <v>25</v>
      </c>
      <c r="D19" s="87"/>
      <c r="E19" s="97"/>
      <c r="F19" s="117"/>
      <c r="G19" s="111"/>
      <c r="H19" s="19"/>
    </row>
    <row r="20" spans="1:8" ht="25.5" customHeight="1">
      <c r="A20" s="98" t="s">
        <v>282</v>
      </c>
      <c r="B20" s="88" t="s">
        <v>305</v>
      </c>
      <c r="C20" s="89" t="s">
        <v>306</v>
      </c>
      <c r="D20" s="87" t="s">
        <v>31</v>
      </c>
      <c r="E20" s="97">
        <f>Mem_Cálculo!G23</f>
        <v>1</v>
      </c>
      <c r="F20" s="43"/>
      <c r="G20" s="112">
        <f>E20*F20</f>
        <v>0</v>
      </c>
      <c r="H20" s="19"/>
    </row>
    <row r="21" spans="1:8" ht="36" customHeight="1">
      <c r="A21" s="98" t="s">
        <v>283</v>
      </c>
      <c r="B21" s="88" t="s">
        <v>375</v>
      </c>
      <c r="C21" s="89" t="s">
        <v>376</v>
      </c>
      <c r="D21" s="87" t="s">
        <v>5</v>
      </c>
      <c r="E21" s="97">
        <f>Mem_Cálculo!G26</f>
        <v>8.51</v>
      </c>
      <c r="F21" s="43"/>
      <c r="G21" s="112">
        <f>E21*F21</f>
        <v>0</v>
      </c>
      <c r="H21" s="19"/>
    </row>
    <row r="22" spans="1:8" ht="36.75" customHeight="1">
      <c r="A22" s="98" t="s">
        <v>284</v>
      </c>
      <c r="B22" s="88" t="s">
        <v>377</v>
      </c>
      <c r="C22" s="89" t="s">
        <v>378</v>
      </c>
      <c r="D22" s="87" t="s">
        <v>5</v>
      </c>
      <c r="E22" s="97">
        <f>Mem_Cálculo!G29</f>
        <v>14.65</v>
      </c>
      <c r="F22" s="43"/>
      <c r="G22" s="112">
        <f>E22*F22</f>
        <v>0</v>
      </c>
      <c r="H22" s="19"/>
    </row>
    <row r="23" spans="1:8" ht="26.25" customHeight="1">
      <c r="A23" s="98" t="s">
        <v>573</v>
      </c>
      <c r="B23" s="88" t="s">
        <v>24</v>
      </c>
      <c r="C23" s="89" t="s">
        <v>23</v>
      </c>
      <c r="D23" s="87" t="s">
        <v>5</v>
      </c>
      <c r="E23" s="97">
        <f>Mem_Cálculo!G32</f>
        <v>4.9</v>
      </c>
      <c r="F23" s="43"/>
      <c r="G23" s="112">
        <f>E23*F23</f>
        <v>0</v>
      </c>
      <c r="H23" s="19"/>
    </row>
    <row r="24" spans="1:8" ht="27" customHeight="1">
      <c r="A24" s="98" t="s">
        <v>574</v>
      </c>
      <c r="B24" s="87" t="s">
        <v>43</v>
      </c>
      <c r="C24" s="99" t="s">
        <v>44</v>
      </c>
      <c r="D24" s="87" t="s">
        <v>5</v>
      </c>
      <c r="E24" s="97">
        <f>Mem_Cálculo!G36</f>
        <v>524.66</v>
      </c>
      <c r="F24" s="117"/>
      <c r="G24" s="112">
        <f>E24*F24</f>
        <v>0</v>
      </c>
      <c r="H24" s="19"/>
    </row>
    <row r="25" spans="1:8" ht="24" customHeight="1">
      <c r="A25" s="92"/>
      <c r="B25" s="93"/>
      <c r="C25" s="94" t="s">
        <v>27</v>
      </c>
      <c r="D25" s="93"/>
      <c r="E25" s="95"/>
      <c r="F25" s="116"/>
      <c r="G25" s="109">
        <f>G24+G23+G22+G21+G20</f>
        <v>0</v>
      </c>
      <c r="H25" s="19"/>
    </row>
    <row r="26" spans="1:8" ht="4.5" customHeight="1">
      <c r="A26" s="92"/>
      <c r="B26" s="93"/>
      <c r="C26" s="94"/>
      <c r="D26" s="93"/>
      <c r="E26" s="95"/>
      <c r="F26" s="116"/>
      <c r="G26" s="109"/>
      <c r="H26" s="19"/>
    </row>
    <row r="27" spans="1:8" ht="25.5" customHeight="1">
      <c r="A27" s="235" t="s">
        <v>275</v>
      </c>
      <c r="B27" s="235"/>
      <c r="C27" s="96" t="s">
        <v>26</v>
      </c>
      <c r="D27" s="87"/>
      <c r="E27" s="97"/>
      <c r="F27" s="117"/>
      <c r="G27" s="111"/>
      <c r="H27" s="19"/>
    </row>
    <row r="28" spans="1:8" ht="24" customHeight="1">
      <c r="A28" s="98" t="s">
        <v>318</v>
      </c>
      <c r="B28" s="87">
        <v>93358</v>
      </c>
      <c r="C28" s="99" t="s">
        <v>335</v>
      </c>
      <c r="D28" s="87" t="s">
        <v>29</v>
      </c>
      <c r="E28" s="97">
        <f>Mem_Cálculo!G44</f>
        <v>138.75</v>
      </c>
      <c r="F28" s="117"/>
      <c r="G28" s="113">
        <f>E28*F28</f>
        <v>0</v>
      </c>
      <c r="H28" s="19"/>
    </row>
    <row r="29" spans="1:8" ht="24.75" customHeight="1">
      <c r="A29" s="98" t="s">
        <v>285</v>
      </c>
      <c r="B29" s="87" t="s">
        <v>55</v>
      </c>
      <c r="C29" s="99" t="s">
        <v>336</v>
      </c>
      <c r="D29" s="87" t="s">
        <v>29</v>
      </c>
      <c r="E29" s="97">
        <f>Mem_Cálculo!G51</f>
        <v>14.41</v>
      </c>
      <c r="F29" s="117"/>
      <c r="G29" s="113">
        <f>E29*F29</f>
        <v>0</v>
      </c>
      <c r="H29" s="19"/>
    </row>
    <row r="30" spans="1:8" ht="23.25" customHeight="1">
      <c r="A30" s="98" t="s">
        <v>286</v>
      </c>
      <c r="B30" s="87">
        <v>72897</v>
      </c>
      <c r="C30" s="99" t="s">
        <v>307</v>
      </c>
      <c r="D30" s="87" t="s">
        <v>29</v>
      </c>
      <c r="E30" s="97">
        <f>Mem_Cálculo!G54</f>
        <v>222.67</v>
      </c>
      <c r="F30" s="117"/>
      <c r="G30" s="113">
        <f>E30*F30</f>
        <v>0</v>
      </c>
      <c r="H30" s="19"/>
    </row>
    <row r="31" spans="1:8" ht="23.25" customHeight="1">
      <c r="A31" s="98" t="s">
        <v>450</v>
      </c>
      <c r="B31" s="88" t="s">
        <v>448</v>
      </c>
      <c r="C31" s="89" t="s">
        <v>449</v>
      </c>
      <c r="D31" s="87" t="s">
        <v>67</v>
      </c>
      <c r="E31" s="97">
        <f>Mem_Cálculo!G102</f>
        <v>1901.66</v>
      </c>
      <c r="F31" s="117"/>
      <c r="G31" s="113">
        <f>E31*F31</f>
        <v>0</v>
      </c>
      <c r="H31" s="19"/>
    </row>
    <row r="32" spans="1:8" ht="25.5" customHeight="1">
      <c r="A32" s="100"/>
      <c r="B32" s="93"/>
      <c r="C32" s="94" t="s">
        <v>27</v>
      </c>
      <c r="D32" s="93"/>
      <c r="E32" s="95"/>
      <c r="F32" s="116"/>
      <c r="G32" s="109">
        <f>G31+G30+G29+G28</f>
        <v>0</v>
      </c>
      <c r="H32" s="19"/>
    </row>
    <row r="33" spans="1:8" ht="4.5" customHeight="1">
      <c r="A33" s="92"/>
      <c r="B33" s="93"/>
      <c r="C33" s="94"/>
      <c r="D33" s="93"/>
      <c r="E33" s="95"/>
      <c r="F33" s="116"/>
      <c r="G33" s="109"/>
      <c r="H33" s="19"/>
    </row>
    <row r="34" spans="1:8" ht="24.75" customHeight="1">
      <c r="A34" s="235" t="s">
        <v>276</v>
      </c>
      <c r="B34" s="235"/>
      <c r="C34" s="96" t="s">
        <v>34</v>
      </c>
      <c r="D34" s="87"/>
      <c r="E34" s="97"/>
      <c r="F34" s="117"/>
      <c r="G34" s="111"/>
      <c r="H34" s="20"/>
    </row>
    <row r="35" spans="1:8" ht="24" customHeight="1">
      <c r="A35" s="98" t="s">
        <v>575</v>
      </c>
      <c r="B35" s="101">
        <v>73616</v>
      </c>
      <c r="C35" s="99" t="s">
        <v>60</v>
      </c>
      <c r="D35" s="87" t="s">
        <v>29</v>
      </c>
      <c r="E35" s="97">
        <f>Mem_Cálculo!G146</f>
        <v>23.97</v>
      </c>
      <c r="F35" s="117"/>
      <c r="G35" s="102">
        <f>E35*F35</f>
        <v>0</v>
      </c>
      <c r="H35" s="20"/>
    </row>
    <row r="36" spans="1:8" ht="24" customHeight="1">
      <c r="A36" s="98" t="s">
        <v>576</v>
      </c>
      <c r="B36" s="98" t="s">
        <v>308</v>
      </c>
      <c r="C36" s="99" t="s">
        <v>309</v>
      </c>
      <c r="D36" s="87" t="s">
        <v>31</v>
      </c>
      <c r="E36" s="97">
        <f>Mem_Cálculo!G156</f>
        <v>1</v>
      </c>
      <c r="F36" s="117"/>
      <c r="G36" s="102">
        <f>E36*F36</f>
        <v>0</v>
      </c>
      <c r="H36" s="20"/>
    </row>
    <row r="37" spans="1:8" ht="25.5" customHeight="1">
      <c r="A37" s="98" t="s">
        <v>577</v>
      </c>
      <c r="B37" s="88" t="s">
        <v>157</v>
      </c>
      <c r="C37" s="89" t="s">
        <v>158</v>
      </c>
      <c r="D37" s="87" t="s">
        <v>18</v>
      </c>
      <c r="E37" s="97">
        <f>Mem_Cálculo!G159</f>
        <v>546.79</v>
      </c>
      <c r="F37" s="118"/>
      <c r="G37" s="102">
        <f>E37*F37</f>
        <v>0</v>
      </c>
      <c r="H37" s="20"/>
    </row>
    <row r="38" spans="1:8" ht="26.25" customHeight="1">
      <c r="A38" s="98" t="s">
        <v>578</v>
      </c>
      <c r="B38" s="88" t="s">
        <v>358</v>
      </c>
      <c r="C38" s="89" t="s">
        <v>416</v>
      </c>
      <c r="D38" s="87" t="s">
        <v>5</v>
      </c>
      <c r="E38" s="97">
        <f>Mem_Cálculo!G175</f>
        <v>258.28</v>
      </c>
      <c r="F38" s="118"/>
      <c r="G38" s="102">
        <f>E38*F38</f>
        <v>0</v>
      </c>
      <c r="H38" s="20"/>
    </row>
    <row r="39" spans="1:8" ht="21.75" customHeight="1">
      <c r="A39" s="92"/>
      <c r="B39" s="87"/>
      <c r="C39" s="96" t="s">
        <v>4</v>
      </c>
      <c r="D39" s="87"/>
      <c r="E39" s="102"/>
      <c r="F39" s="117"/>
      <c r="G39" s="109">
        <f>G38+G37+G36+G35</f>
        <v>0</v>
      </c>
      <c r="H39" s="19"/>
    </row>
    <row r="40" spans="1:8" ht="4.5" customHeight="1">
      <c r="A40" s="92"/>
      <c r="B40" s="87"/>
      <c r="C40" s="96"/>
      <c r="D40" s="87"/>
      <c r="E40" s="102"/>
      <c r="F40" s="117"/>
      <c r="G40" s="109"/>
      <c r="H40" s="19"/>
    </row>
    <row r="41" spans="1:8" ht="22.5" customHeight="1">
      <c r="A41" s="235" t="s">
        <v>277</v>
      </c>
      <c r="B41" s="235"/>
      <c r="C41" s="96" t="s">
        <v>36</v>
      </c>
      <c r="D41" s="87"/>
      <c r="E41" s="102"/>
      <c r="F41" s="117"/>
      <c r="G41" s="111"/>
      <c r="H41" s="19"/>
    </row>
    <row r="42" spans="1:8" ht="34.5" customHeight="1">
      <c r="A42" s="98" t="s">
        <v>287</v>
      </c>
      <c r="B42" s="88" t="s">
        <v>338</v>
      </c>
      <c r="C42" s="89" t="s">
        <v>339</v>
      </c>
      <c r="D42" s="87" t="s">
        <v>5</v>
      </c>
      <c r="E42" s="97">
        <f>Mem_Cálculo!G194</f>
        <v>353.15</v>
      </c>
      <c r="F42" s="118"/>
      <c r="G42" s="102">
        <f aca="true" t="shared" si="0" ref="G42:G56">E42*F42</f>
        <v>0</v>
      </c>
      <c r="H42" s="19"/>
    </row>
    <row r="43" spans="1:8" ht="34.5" customHeight="1">
      <c r="A43" s="98" t="s">
        <v>288</v>
      </c>
      <c r="B43" s="88" t="s">
        <v>697</v>
      </c>
      <c r="C43" s="89" t="s">
        <v>698</v>
      </c>
      <c r="D43" s="87" t="s">
        <v>5</v>
      </c>
      <c r="E43" s="97">
        <f>Mem_Cálculo!G212</f>
        <v>221.6</v>
      </c>
      <c r="F43" s="118"/>
      <c r="G43" s="102">
        <f t="shared" si="0"/>
        <v>0</v>
      </c>
      <c r="H43" s="19"/>
    </row>
    <row r="44" spans="1:8" ht="29.25" customHeight="1">
      <c r="A44" s="98" t="s">
        <v>289</v>
      </c>
      <c r="B44" s="88" t="s">
        <v>448</v>
      </c>
      <c r="C44" s="89" t="s">
        <v>449</v>
      </c>
      <c r="D44" s="87" t="s">
        <v>67</v>
      </c>
      <c r="E44" s="97">
        <f>Mem_Cálculo!G225</f>
        <v>94.99</v>
      </c>
      <c r="F44" s="117"/>
      <c r="G44" s="102">
        <f t="shared" si="0"/>
        <v>0</v>
      </c>
      <c r="H44" s="19"/>
    </row>
    <row r="45" spans="1:8" ht="26.25" customHeight="1">
      <c r="A45" s="98" t="s">
        <v>290</v>
      </c>
      <c r="B45" s="88" t="s">
        <v>451</v>
      </c>
      <c r="C45" s="89" t="s">
        <v>452</v>
      </c>
      <c r="D45" s="87" t="s">
        <v>29</v>
      </c>
      <c r="E45" s="97">
        <f>Mem_Cálculo!G232</f>
        <v>57.47</v>
      </c>
      <c r="F45" s="118"/>
      <c r="G45" s="102">
        <f t="shared" si="0"/>
        <v>0</v>
      </c>
      <c r="H45" s="19"/>
    </row>
    <row r="46" spans="1:8" ht="27" customHeight="1">
      <c r="A46" s="98" t="s">
        <v>579</v>
      </c>
      <c r="B46" s="88" t="s">
        <v>448</v>
      </c>
      <c r="C46" s="89" t="s">
        <v>449</v>
      </c>
      <c r="D46" s="87" t="s">
        <v>67</v>
      </c>
      <c r="E46" s="97">
        <f>Mem_Cálculo!G236</f>
        <v>1378.58</v>
      </c>
      <c r="F46" s="117"/>
      <c r="G46" s="102">
        <f t="shared" si="0"/>
        <v>0</v>
      </c>
      <c r="H46" s="19"/>
    </row>
    <row r="47" spans="1:8" ht="33.75" customHeight="1">
      <c r="A47" s="98" t="s">
        <v>580</v>
      </c>
      <c r="B47" s="88" t="s">
        <v>340</v>
      </c>
      <c r="C47" s="89" t="s">
        <v>341</v>
      </c>
      <c r="D47" s="87" t="s">
        <v>5</v>
      </c>
      <c r="E47" s="97">
        <f>Mem_Cálculo!G241</f>
        <v>61.5</v>
      </c>
      <c r="F47" s="118"/>
      <c r="G47" s="102">
        <f t="shared" si="0"/>
        <v>0</v>
      </c>
      <c r="H47" s="19"/>
    </row>
    <row r="48" spans="1:8" ht="33.75" customHeight="1">
      <c r="A48" s="98" t="s">
        <v>581</v>
      </c>
      <c r="B48" s="88" t="s">
        <v>716</v>
      </c>
      <c r="C48" s="89" t="s">
        <v>717</v>
      </c>
      <c r="D48" s="87" t="s">
        <v>5</v>
      </c>
      <c r="E48" s="97">
        <f>Mem_Cálculo!G254</f>
        <v>155.59</v>
      </c>
      <c r="F48" s="118"/>
      <c r="G48" s="102">
        <f t="shared" si="0"/>
        <v>0</v>
      </c>
      <c r="H48" s="19"/>
    </row>
    <row r="49" spans="1:8" ht="30.75" customHeight="1">
      <c r="A49" s="98" t="s">
        <v>582</v>
      </c>
      <c r="B49" s="88" t="s">
        <v>448</v>
      </c>
      <c r="C49" s="89" t="s">
        <v>449</v>
      </c>
      <c r="D49" s="87" t="s">
        <v>67</v>
      </c>
      <c r="E49" s="97">
        <f>Mem_Cálculo!G267</f>
        <v>36.55</v>
      </c>
      <c r="F49" s="117"/>
      <c r="G49" s="102">
        <f t="shared" si="0"/>
        <v>0</v>
      </c>
      <c r="H49" s="19"/>
    </row>
    <row r="50" spans="1:8" ht="24.75" customHeight="1">
      <c r="A50" s="98" t="s">
        <v>583</v>
      </c>
      <c r="B50" s="88" t="s">
        <v>451</v>
      </c>
      <c r="C50" s="89" t="s">
        <v>452</v>
      </c>
      <c r="D50" s="87" t="s">
        <v>29</v>
      </c>
      <c r="E50" s="97">
        <f>Mem_Cálculo!G274</f>
        <v>41.72</v>
      </c>
      <c r="F50" s="118"/>
      <c r="G50" s="102">
        <f t="shared" si="0"/>
        <v>0</v>
      </c>
      <c r="H50" s="19"/>
    </row>
    <row r="51" spans="1:8" ht="25.5" customHeight="1">
      <c r="A51" s="98" t="s">
        <v>584</v>
      </c>
      <c r="B51" s="88" t="s">
        <v>448</v>
      </c>
      <c r="C51" s="89" t="s">
        <v>449</v>
      </c>
      <c r="D51" s="87" t="s">
        <v>67</v>
      </c>
      <c r="E51" s="97">
        <f>Mem_Cálculo!G278</f>
        <v>1000.6</v>
      </c>
      <c r="F51" s="117"/>
      <c r="G51" s="102">
        <f t="shared" si="0"/>
        <v>0</v>
      </c>
      <c r="H51" s="19"/>
    </row>
    <row r="52" spans="1:8" ht="27.75" customHeight="1">
      <c r="A52" s="98" t="s">
        <v>649</v>
      </c>
      <c r="B52" s="88" t="s">
        <v>370</v>
      </c>
      <c r="C52" s="103" t="s">
        <v>374</v>
      </c>
      <c r="D52" s="87" t="s">
        <v>5</v>
      </c>
      <c r="E52" s="97">
        <f>Mem_Cálculo!G284</f>
        <v>69.99</v>
      </c>
      <c r="F52" s="118"/>
      <c r="G52" s="102">
        <f t="shared" si="0"/>
        <v>0</v>
      </c>
      <c r="H52" s="19"/>
    </row>
    <row r="53" spans="1:8" ht="33.75" customHeight="1">
      <c r="A53" s="98" t="s">
        <v>650</v>
      </c>
      <c r="B53" s="88" t="s">
        <v>386</v>
      </c>
      <c r="C53" s="103" t="s">
        <v>389</v>
      </c>
      <c r="D53" s="87" t="s">
        <v>29</v>
      </c>
      <c r="E53" s="97">
        <f>Mem_Cálculo!G307</f>
        <v>23.77</v>
      </c>
      <c r="F53" s="118"/>
      <c r="G53" s="102">
        <f t="shared" si="0"/>
        <v>0</v>
      </c>
      <c r="H53" s="19"/>
    </row>
    <row r="54" spans="1:8" ht="28.5" customHeight="1">
      <c r="A54" s="98" t="s">
        <v>651</v>
      </c>
      <c r="B54" s="88" t="s">
        <v>448</v>
      </c>
      <c r="C54" s="89" t="s">
        <v>449</v>
      </c>
      <c r="D54" s="87" t="s">
        <v>67</v>
      </c>
      <c r="E54" s="97">
        <f>Mem_Cálculo!G327</f>
        <v>28.28</v>
      </c>
      <c r="F54" s="117"/>
      <c r="G54" s="102">
        <f t="shared" si="0"/>
        <v>0</v>
      </c>
      <c r="H54" s="19"/>
    </row>
    <row r="55" spans="1:8" ht="29.25" customHeight="1">
      <c r="A55" s="98" t="s">
        <v>819</v>
      </c>
      <c r="B55" s="88" t="s">
        <v>417</v>
      </c>
      <c r="C55" s="89" t="s">
        <v>361</v>
      </c>
      <c r="D55" s="87" t="s">
        <v>5</v>
      </c>
      <c r="E55" s="97">
        <f>Mem_Cálculo!G331</f>
        <v>524.15</v>
      </c>
      <c r="F55" s="118"/>
      <c r="G55" s="102">
        <f t="shared" si="0"/>
        <v>0</v>
      </c>
      <c r="H55" s="19"/>
    </row>
    <row r="56" spans="1:8" ht="25.5" customHeight="1">
      <c r="A56" s="98" t="s">
        <v>820</v>
      </c>
      <c r="B56" s="88" t="s">
        <v>267</v>
      </c>
      <c r="C56" s="89" t="s">
        <v>268</v>
      </c>
      <c r="D56" s="87" t="s">
        <v>18</v>
      </c>
      <c r="E56" s="97">
        <f>Mem_Cálculo!G348</f>
        <v>48.6</v>
      </c>
      <c r="F56" s="118"/>
      <c r="G56" s="102">
        <f t="shared" si="0"/>
        <v>0</v>
      </c>
      <c r="H56" s="19"/>
    </row>
    <row r="57" spans="1:8" ht="21" customHeight="1">
      <c r="A57" s="92"/>
      <c r="B57" s="84"/>
      <c r="C57" s="96" t="s">
        <v>4</v>
      </c>
      <c r="D57" s="87"/>
      <c r="E57" s="102"/>
      <c r="F57" s="117"/>
      <c r="G57" s="109">
        <f>G56+G55+G54+G53+G52+G51+G50+G49+G48+G47+G46+G45+G44+G43+G42</f>
        <v>0</v>
      </c>
      <c r="H57" s="19"/>
    </row>
    <row r="58" spans="1:8" ht="4.5" customHeight="1">
      <c r="A58" s="92"/>
      <c r="B58" s="84"/>
      <c r="C58" s="96"/>
      <c r="D58" s="87"/>
      <c r="E58" s="102"/>
      <c r="F58" s="117"/>
      <c r="G58" s="109"/>
      <c r="H58" s="19"/>
    </row>
    <row r="59" spans="1:8" ht="24.75" customHeight="1">
      <c r="A59" s="235" t="s">
        <v>278</v>
      </c>
      <c r="B59" s="235"/>
      <c r="C59" s="96" t="s">
        <v>37</v>
      </c>
      <c r="D59" s="87"/>
      <c r="E59" s="102"/>
      <c r="F59" s="117"/>
      <c r="G59" s="111"/>
      <c r="H59" s="19"/>
    </row>
    <row r="60" spans="1:8" ht="25.5" customHeight="1">
      <c r="A60" s="98" t="s">
        <v>291</v>
      </c>
      <c r="B60" s="98" t="s">
        <v>181</v>
      </c>
      <c r="C60" s="99" t="s">
        <v>182</v>
      </c>
      <c r="D60" s="87" t="s">
        <v>31</v>
      </c>
      <c r="E60" s="102">
        <f>Mem_Cálculo!G353</f>
        <v>25</v>
      </c>
      <c r="F60" s="117"/>
      <c r="G60" s="102">
        <f>E60*F60</f>
        <v>0</v>
      </c>
      <c r="H60" s="19"/>
    </row>
    <row r="61" spans="1:8" ht="24.75" customHeight="1">
      <c r="A61" s="98" t="s">
        <v>292</v>
      </c>
      <c r="B61" s="98" t="s">
        <v>73</v>
      </c>
      <c r="C61" s="99" t="s">
        <v>74</v>
      </c>
      <c r="D61" s="87" t="s">
        <v>31</v>
      </c>
      <c r="E61" s="102">
        <f>Mem_Cálculo!G358</f>
        <v>8</v>
      </c>
      <c r="F61" s="117"/>
      <c r="G61" s="102">
        <f>E61*F61</f>
        <v>0</v>
      </c>
      <c r="H61" s="19"/>
    </row>
    <row r="62" spans="1:8" ht="21.75" customHeight="1">
      <c r="A62" s="98" t="s">
        <v>293</v>
      </c>
      <c r="B62" s="98" t="s">
        <v>75</v>
      </c>
      <c r="C62" s="99" t="s">
        <v>76</v>
      </c>
      <c r="D62" s="87" t="s">
        <v>5</v>
      </c>
      <c r="E62" s="102">
        <f>Mem_Cálculo!G363</f>
        <v>128.49</v>
      </c>
      <c r="F62" s="117"/>
      <c r="G62" s="102">
        <f>E62*F62</f>
        <v>0</v>
      </c>
      <c r="H62" s="19"/>
    </row>
    <row r="63" spans="1:8" ht="27.75" customHeight="1">
      <c r="A63" s="98" t="s">
        <v>360</v>
      </c>
      <c r="B63" s="98" t="s">
        <v>77</v>
      </c>
      <c r="C63" s="99" t="s">
        <v>78</v>
      </c>
      <c r="D63" s="87" t="s">
        <v>5</v>
      </c>
      <c r="E63" s="102">
        <f>Mem_Cálculo!G368</f>
        <v>128.49</v>
      </c>
      <c r="F63" s="117"/>
      <c r="G63" s="102">
        <f>E63*F63</f>
        <v>0</v>
      </c>
      <c r="H63" s="19"/>
    </row>
    <row r="64" spans="1:8" ht="21" customHeight="1">
      <c r="A64" s="92"/>
      <c r="B64" s="84"/>
      <c r="C64" s="96" t="s">
        <v>4</v>
      </c>
      <c r="D64" s="87"/>
      <c r="E64" s="102"/>
      <c r="F64" s="117"/>
      <c r="G64" s="109">
        <f>G63+G62+G61+G60</f>
        <v>0</v>
      </c>
      <c r="H64" s="19"/>
    </row>
    <row r="65" spans="1:8" ht="4.5" customHeight="1">
      <c r="A65" s="92"/>
      <c r="B65" s="84"/>
      <c r="C65" s="96"/>
      <c r="D65" s="87"/>
      <c r="E65" s="102"/>
      <c r="F65" s="117"/>
      <c r="G65" s="109"/>
      <c r="H65" s="19"/>
    </row>
    <row r="66" spans="1:8" ht="21.75" customHeight="1">
      <c r="A66" s="235" t="s">
        <v>279</v>
      </c>
      <c r="B66" s="235"/>
      <c r="C66" s="96" t="s">
        <v>38</v>
      </c>
      <c r="D66" s="87"/>
      <c r="E66" s="102"/>
      <c r="F66" s="117"/>
      <c r="G66" s="111"/>
      <c r="H66" s="19"/>
    </row>
    <row r="67" spans="1:8" ht="32.25" customHeight="1">
      <c r="A67" s="98" t="s">
        <v>294</v>
      </c>
      <c r="B67" s="87">
        <v>94963</v>
      </c>
      <c r="C67" s="99" t="s">
        <v>343</v>
      </c>
      <c r="D67" s="87" t="s">
        <v>29</v>
      </c>
      <c r="E67" s="102">
        <f>Mem_Cálculo!G375</f>
        <v>39.68</v>
      </c>
      <c r="F67" s="117"/>
      <c r="G67" s="102">
        <f aca="true" t="shared" si="1" ref="G67:G91">E67*F67</f>
        <v>0</v>
      </c>
      <c r="H67" s="19"/>
    </row>
    <row r="68" spans="1:8" ht="25.5" customHeight="1">
      <c r="A68" s="98" t="s">
        <v>295</v>
      </c>
      <c r="B68" s="88" t="s">
        <v>448</v>
      </c>
      <c r="C68" s="89" t="s">
        <v>449</v>
      </c>
      <c r="D68" s="87" t="s">
        <v>67</v>
      </c>
      <c r="E68" s="102">
        <f>Mem_Cálculo!G404</f>
        <v>535.4</v>
      </c>
      <c r="F68" s="117"/>
      <c r="G68" s="102">
        <f t="shared" si="1"/>
        <v>0</v>
      </c>
      <c r="H68" s="19"/>
    </row>
    <row r="69" spans="1:8" ht="26.25" customHeight="1">
      <c r="A69" s="98" t="s">
        <v>296</v>
      </c>
      <c r="B69" s="87" t="s">
        <v>461</v>
      </c>
      <c r="C69" s="99" t="s">
        <v>462</v>
      </c>
      <c r="D69" s="87" t="s">
        <v>29</v>
      </c>
      <c r="E69" s="102">
        <f>Mem_Cálculo!G410</f>
        <v>39.69</v>
      </c>
      <c r="F69" s="117"/>
      <c r="G69" s="102">
        <f t="shared" si="1"/>
        <v>0</v>
      </c>
      <c r="H69" s="19"/>
    </row>
    <row r="70" spans="1:8" ht="46.5" customHeight="1">
      <c r="A70" s="98" t="s">
        <v>297</v>
      </c>
      <c r="B70" s="88" t="s">
        <v>428</v>
      </c>
      <c r="C70" s="89" t="s">
        <v>429</v>
      </c>
      <c r="D70" s="87" t="s">
        <v>18</v>
      </c>
      <c r="E70" s="97">
        <f>Mem_Cálculo!G420</f>
        <v>466.39</v>
      </c>
      <c r="F70" s="118"/>
      <c r="G70" s="102">
        <f t="shared" si="1"/>
        <v>0</v>
      </c>
      <c r="H70" s="19"/>
    </row>
    <row r="71" spans="1:8" ht="48" customHeight="1">
      <c r="A71" s="98" t="s">
        <v>585</v>
      </c>
      <c r="B71" s="88" t="s">
        <v>432</v>
      </c>
      <c r="C71" s="89" t="s">
        <v>433</v>
      </c>
      <c r="D71" s="87" t="s">
        <v>18</v>
      </c>
      <c r="E71" s="97">
        <f>Mem_Cálculo!G439</f>
        <v>62.44</v>
      </c>
      <c r="F71" s="118"/>
      <c r="G71" s="102">
        <f t="shared" si="1"/>
        <v>0</v>
      </c>
      <c r="H71" s="19"/>
    </row>
    <row r="72" spans="1:8" ht="51.75" customHeight="1">
      <c r="A72" s="98" t="s">
        <v>586</v>
      </c>
      <c r="B72" s="88" t="s">
        <v>434</v>
      </c>
      <c r="C72" s="89" t="s">
        <v>435</v>
      </c>
      <c r="D72" s="87" t="s">
        <v>18</v>
      </c>
      <c r="E72" s="97">
        <f>Mem_Cálculo!G455</f>
        <v>153.03</v>
      </c>
      <c r="F72" s="118"/>
      <c r="G72" s="102">
        <f t="shared" si="1"/>
        <v>0</v>
      </c>
      <c r="H72" s="19"/>
    </row>
    <row r="73" spans="1:8" ht="50.25" customHeight="1">
      <c r="A73" s="98" t="s">
        <v>587</v>
      </c>
      <c r="B73" s="88" t="s">
        <v>430</v>
      </c>
      <c r="C73" s="89" t="s">
        <v>431</v>
      </c>
      <c r="D73" s="87" t="s">
        <v>18</v>
      </c>
      <c r="E73" s="97">
        <f>Mem_Cálculo!G468</f>
        <v>160.69</v>
      </c>
      <c r="F73" s="118"/>
      <c r="G73" s="102">
        <f t="shared" si="1"/>
        <v>0</v>
      </c>
      <c r="H73" s="19"/>
    </row>
    <row r="74" spans="1:8" ht="34.5" customHeight="1">
      <c r="A74" s="98" t="s">
        <v>588</v>
      </c>
      <c r="B74" s="87">
        <v>94965</v>
      </c>
      <c r="C74" s="99" t="s">
        <v>344</v>
      </c>
      <c r="D74" s="87" t="s">
        <v>29</v>
      </c>
      <c r="E74" s="102">
        <f>Mem_Cálculo!G478</f>
        <v>17.72</v>
      </c>
      <c r="F74" s="117"/>
      <c r="G74" s="102">
        <f t="shared" si="1"/>
        <v>0</v>
      </c>
      <c r="H74" s="19"/>
    </row>
    <row r="75" spans="1:8" ht="27.75" customHeight="1">
      <c r="A75" s="98" t="s">
        <v>589</v>
      </c>
      <c r="B75" s="88" t="s">
        <v>448</v>
      </c>
      <c r="C75" s="89" t="s">
        <v>449</v>
      </c>
      <c r="D75" s="87" t="s">
        <v>67</v>
      </c>
      <c r="E75" s="102">
        <f>Mem_Cálculo!G501</f>
        <v>239.03</v>
      </c>
      <c r="F75" s="117"/>
      <c r="G75" s="102">
        <f t="shared" si="1"/>
        <v>0</v>
      </c>
      <c r="H75" s="19"/>
    </row>
    <row r="76" spans="1:8" ht="28.5" customHeight="1">
      <c r="A76" s="98" t="s">
        <v>590</v>
      </c>
      <c r="B76" s="87" t="s">
        <v>484</v>
      </c>
      <c r="C76" s="99" t="s">
        <v>462</v>
      </c>
      <c r="D76" s="87" t="s">
        <v>29</v>
      </c>
      <c r="E76" s="102">
        <f>Mem_Cálculo!G507</f>
        <v>17.72</v>
      </c>
      <c r="F76" s="117"/>
      <c r="G76" s="102">
        <f t="shared" si="1"/>
        <v>0</v>
      </c>
      <c r="H76" s="19"/>
    </row>
    <row r="77" spans="1:8" ht="31.5" customHeight="1">
      <c r="A77" s="98" t="s">
        <v>591</v>
      </c>
      <c r="B77" s="87">
        <v>92794</v>
      </c>
      <c r="C77" s="99" t="s">
        <v>345</v>
      </c>
      <c r="D77" s="87" t="s">
        <v>195</v>
      </c>
      <c r="E77" s="102">
        <f>Mem_Cálculo!G518</f>
        <v>285.18</v>
      </c>
      <c r="F77" s="117"/>
      <c r="G77" s="102">
        <f t="shared" si="1"/>
        <v>0</v>
      </c>
      <c r="H77" s="19"/>
    </row>
    <row r="78" spans="1:8" ht="31.5" customHeight="1">
      <c r="A78" s="98" t="s">
        <v>592</v>
      </c>
      <c r="B78" s="87" t="s">
        <v>843</v>
      </c>
      <c r="C78" s="104" t="s">
        <v>844</v>
      </c>
      <c r="D78" s="87" t="s">
        <v>195</v>
      </c>
      <c r="E78" s="102">
        <f>Mem_Cálculo!G524</f>
        <v>285.18</v>
      </c>
      <c r="F78" s="117"/>
      <c r="G78" s="102">
        <f t="shared" si="1"/>
        <v>0</v>
      </c>
      <c r="H78" s="19"/>
    </row>
    <row r="79" spans="1:8" ht="31.5" customHeight="1">
      <c r="A79" s="98" t="s">
        <v>593</v>
      </c>
      <c r="B79" s="87">
        <v>92793</v>
      </c>
      <c r="C79" s="99" t="s">
        <v>322</v>
      </c>
      <c r="D79" s="87" t="s">
        <v>195</v>
      </c>
      <c r="E79" s="102">
        <f>Mem_Cálculo!G537</f>
        <v>1155.6</v>
      </c>
      <c r="F79" s="117"/>
      <c r="G79" s="102">
        <f t="shared" si="1"/>
        <v>0</v>
      </c>
      <c r="H79" s="19"/>
    </row>
    <row r="80" spans="1:8" ht="31.5" customHeight="1">
      <c r="A80" s="98" t="s">
        <v>594</v>
      </c>
      <c r="B80" s="87" t="s">
        <v>853</v>
      </c>
      <c r="C80" s="104" t="s">
        <v>862</v>
      </c>
      <c r="D80" s="87" t="s">
        <v>195</v>
      </c>
      <c r="E80" s="102">
        <f>Mem_Cálculo!G542</f>
        <v>1097.4</v>
      </c>
      <c r="F80" s="117"/>
      <c r="G80" s="102">
        <f t="shared" si="1"/>
        <v>0</v>
      </c>
      <c r="H80" s="19"/>
    </row>
    <row r="81" spans="1:8" ht="33" customHeight="1">
      <c r="A81" s="98" t="s">
        <v>595</v>
      </c>
      <c r="B81" s="87">
        <v>92792</v>
      </c>
      <c r="C81" s="99" t="s">
        <v>346</v>
      </c>
      <c r="D81" s="87" t="s">
        <v>195</v>
      </c>
      <c r="E81" s="102">
        <f>Mem_Cálculo!G554</f>
        <v>210.66</v>
      </c>
      <c r="F81" s="117"/>
      <c r="G81" s="102">
        <f t="shared" si="1"/>
        <v>0</v>
      </c>
      <c r="H81" s="19"/>
    </row>
    <row r="82" spans="1:8" ht="33" customHeight="1">
      <c r="A82" s="98" t="s">
        <v>596</v>
      </c>
      <c r="B82" s="87" t="s">
        <v>854</v>
      </c>
      <c r="C82" s="104" t="s">
        <v>865</v>
      </c>
      <c r="D82" s="87" t="s">
        <v>195</v>
      </c>
      <c r="E82" s="102">
        <f>Mem_Cálculo!G560</f>
        <v>210.66</v>
      </c>
      <c r="F82" s="117"/>
      <c r="G82" s="102">
        <f t="shared" si="1"/>
        <v>0</v>
      </c>
      <c r="H82" s="19"/>
    </row>
    <row r="83" spans="1:8" ht="32.25" customHeight="1">
      <c r="A83" s="98" t="s">
        <v>597</v>
      </c>
      <c r="B83" s="87">
        <v>92791</v>
      </c>
      <c r="C83" s="99" t="s">
        <v>347</v>
      </c>
      <c r="D83" s="87" t="s">
        <v>195</v>
      </c>
      <c r="E83" s="102">
        <f>Mem_Cálculo!G573</f>
        <v>371.91</v>
      </c>
      <c r="F83" s="117"/>
      <c r="G83" s="102">
        <f t="shared" si="1"/>
        <v>0</v>
      </c>
      <c r="H83" s="19"/>
    </row>
    <row r="84" spans="1:8" ht="31.5" customHeight="1">
      <c r="A84" s="98" t="s">
        <v>644</v>
      </c>
      <c r="B84" s="87" t="s">
        <v>855</v>
      </c>
      <c r="C84" s="104" t="s">
        <v>870</v>
      </c>
      <c r="D84" s="87" t="s">
        <v>195</v>
      </c>
      <c r="E84" s="102">
        <f>Mem_Cálculo!G585</f>
        <v>371.91</v>
      </c>
      <c r="F84" s="117"/>
      <c r="G84" s="102">
        <f t="shared" si="1"/>
        <v>0</v>
      </c>
      <c r="H84" s="19"/>
    </row>
    <row r="85" spans="1:8" ht="28.5" customHeight="1">
      <c r="A85" s="98" t="s">
        <v>645</v>
      </c>
      <c r="B85" s="87" t="s">
        <v>502</v>
      </c>
      <c r="C85" s="99" t="s">
        <v>491</v>
      </c>
      <c r="D85" s="87" t="s">
        <v>195</v>
      </c>
      <c r="E85" s="102">
        <f>Mem_Cálculo!G604</f>
        <v>607.98</v>
      </c>
      <c r="F85" s="117"/>
      <c r="G85" s="102">
        <f t="shared" si="1"/>
        <v>0</v>
      </c>
      <c r="H85" s="19"/>
    </row>
    <row r="86" spans="1:8" ht="33.75" customHeight="1">
      <c r="A86" s="98" t="s">
        <v>881</v>
      </c>
      <c r="B86" s="87" t="s">
        <v>856</v>
      </c>
      <c r="C86" s="104" t="s">
        <v>873</v>
      </c>
      <c r="D86" s="87" t="s">
        <v>195</v>
      </c>
      <c r="E86" s="102">
        <f>Mem_Cálculo!G615</f>
        <v>607.98</v>
      </c>
      <c r="F86" s="117"/>
      <c r="G86" s="102">
        <f t="shared" si="1"/>
        <v>0</v>
      </c>
      <c r="H86" s="19"/>
    </row>
    <row r="87" spans="1:8" ht="28.5" customHeight="1">
      <c r="A87" s="98" t="s">
        <v>882</v>
      </c>
      <c r="B87" s="87" t="s">
        <v>875</v>
      </c>
      <c r="C87" s="104" t="s">
        <v>876</v>
      </c>
      <c r="D87" s="87" t="s">
        <v>195</v>
      </c>
      <c r="E87" s="102">
        <f>Mem_Cálculo!G627</f>
        <v>58.2</v>
      </c>
      <c r="F87" s="117"/>
      <c r="G87" s="102">
        <f t="shared" si="1"/>
        <v>0</v>
      </c>
      <c r="H87" s="19"/>
    </row>
    <row r="88" spans="1:8" ht="23.25" customHeight="1">
      <c r="A88" s="98" t="s">
        <v>883</v>
      </c>
      <c r="B88" s="87">
        <v>5970</v>
      </c>
      <c r="C88" s="99" t="s">
        <v>310</v>
      </c>
      <c r="D88" s="87" t="s">
        <v>5</v>
      </c>
      <c r="E88" s="105">
        <f>Mem_Cálculo!G637</f>
        <v>8.45</v>
      </c>
      <c r="F88" s="117"/>
      <c r="G88" s="102">
        <f t="shared" si="1"/>
        <v>0</v>
      </c>
      <c r="H88" s="19"/>
    </row>
    <row r="89" spans="1:8" ht="32.25" customHeight="1">
      <c r="A89" s="98" t="s">
        <v>884</v>
      </c>
      <c r="B89" s="87">
        <v>92263</v>
      </c>
      <c r="C89" s="99" t="s">
        <v>311</v>
      </c>
      <c r="D89" s="87" t="s">
        <v>5</v>
      </c>
      <c r="E89" s="102">
        <f>Mem_Cálculo!G640</f>
        <v>23.52</v>
      </c>
      <c r="F89" s="117"/>
      <c r="G89" s="102">
        <f t="shared" si="1"/>
        <v>0</v>
      </c>
      <c r="H89" s="19"/>
    </row>
    <row r="90" spans="1:8" ht="24.75" customHeight="1">
      <c r="A90" s="98" t="s">
        <v>885</v>
      </c>
      <c r="B90" s="87">
        <v>92265</v>
      </c>
      <c r="C90" s="99" t="s">
        <v>312</v>
      </c>
      <c r="D90" s="87" t="s">
        <v>5</v>
      </c>
      <c r="E90" s="102">
        <f>Mem_Cálculo!G645</f>
        <v>180.08</v>
      </c>
      <c r="F90" s="117"/>
      <c r="G90" s="102">
        <f t="shared" si="1"/>
        <v>0</v>
      </c>
      <c r="H90" s="19"/>
    </row>
    <row r="91" spans="1:8" ht="24.75" customHeight="1">
      <c r="A91" s="98" t="s">
        <v>886</v>
      </c>
      <c r="B91" s="87" t="s">
        <v>544</v>
      </c>
      <c r="C91" s="99" t="s">
        <v>503</v>
      </c>
      <c r="D91" s="87" t="s">
        <v>5</v>
      </c>
      <c r="E91" s="102">
        <f>Mem_Cálculo!G649</f>
        <v>62</v>
      </c>
      <c r="F91" s="117"/>
      <c r="G91" s="102">
        <f t="shared" si="1"/>
        <v>0</v>
      </c>
      <c r="H91" s="19"/>
    </row>
    <row r="92" spans="1:8" ht="23.25" customHeight="1">
      <c r="A92" s="92"/>
      <c r="B92" s="84"/>
      <c r="C92" s="96" t="s">
        <v>4</v>
      </c>
      <c r="D92" s="87"/>
      <c r="E92" s="102"/>
      <c r="F92" s="117"/>
      <c r="G92" s="109">
        <f>G91+G90+G89+G88+G87+G86+G85+G84+G83+G82+G81+G80+G79+G78+G77+G76+G75+G74+G73+G72+G71+G70+G69+G68+G67</f>
        <v>0</v>
      </c>
      <c r="H92" s="19"/>
    </row>
    <row r="93" spans="1:8" ht="4.5" customHeight="1">
      <c r="A93" s="92"/>
      <c r="B93" s="84"/>
      <c r="C93" s="96"/>
      <c r="D93" s="87"/>
      <c r="E93" s="102"/>
      <c r="F93" s="117"/>
      <c r="G93" s="109"/>
      <c r="H93" s="19"/>
    </row>
    <row r="94" spans="1:8" ht="27" customHeight="1">
      <c r="A94" s="234" t="s">
        <v>334</v>
      </c>
      <c r="B94" s="234"/>
      <c r="C94" s="96" t="s">
        <v>86</v>
      </c>
      <c r="D94" s="87"/>
      <c r="E94" s="102"/>
      <c r="F94" s="117"/>
      <c r="G94" s="111"/>
      <c r="H94" s="19"/>
    </row>
    <row r="95" spans="1:8" ht="26.25" customHeight="1">
      <c r="A95" s="98" t="s">
        <v>298</v>
      </c>
      <c r="B95" s="88" t="s">
        <v>79</v>
      </c>
      <c r="C95" s="99" t="s">
        <v>314</v>
      </c>
      <c r="D95" s="87" t="s">
        <v>18</v>
      </c>
      <c r="E95" s="102">
        <f>Mem_Cálculo!G666</f>
        <v>305</v>
      </c>
      <c r="F95" s="117"/>
      <c r="G95" s="102">
        <f>E95*F95</f>
        <v>0</v>
      </c>
      <c r="H95" s="19"/>
    </row>
    <row r="96" spans="1:8" ht="23.25" customHeight="1">
      <c r="A96" s="98" t="s">
        <v>299</v>
      </c>
      <c r="B96" s="88" t="s">
        <v>81</v>
      </c>
      <c r="C96" s="99" t="s">
        <v>313</v>
      </c>
      <c r="D96" s="87" t="s">
        <v>18</v>
      </c>
      <c r="E96" s="102">
        <f>Mem_Cálculo!G671</f>
        <v>54</v>
      </c>
      <c r="F96" s="117"/>
      <c r="G96" s="102">
        <f>E96*F96</f>
        <v>0</v>
      </c>
      <c r="H96" s="19"/>
    </row>
    <row r="97" spans="1:8" ht="21.75" customHeight="1">
      <c r="A97" s="100"/>
      <c r="B97" s="88"/>
      <c r="C97" s="96" t="s">
        <v>4</v>
      </c>
      <c r="D97" s="87"/>
      <c r="E97" s="102"/>
      <c r="F97" s="117"/>
      <c r="G97" s="109">
        <f>G96+G95</f>
        <v>0</v>
      </c>
      <c r="H97" s="19"/>
    </row>
    <row r="98" spans="1:8" ht="4.5" customHeight="1">
      <c r="A98" s="92"/>
      <c r="B98" s="88"/>
      <c r="C98" s="96"/>
      <c r="D98" s="87"/>
      <c r="E98" s="102"/>
      <c r="F98" s="117"/>
      <c r="G98" s="109"/>
      <c r="H98" s="19"/>
    </row>
    <row r="99" spans="1:8" ht="25.5" customHeight="1">
      <c r="A99" s="235" t="s">
        <v>280</v>
      </c>
      <c r="B99" s="235"/>
      <c r="C99" s="96" t="s">
        <v>63</v>
      </c>
      <c r="D99" s="87"/>
      <c r="E99" s="102"/>
      <c r="F99" s="117"/>
      <c r="G99" s="111"/>
      <c r="H99" s="19"/>
    </row>
    <row r="100" spans="1:8" ht="29.25" customHeight="1">
      <c r="A100" s="98" t="s">
        <v>598</v>
      </c>
      <c r="B100" s="87">
        <v>12773</v>
      </c>
      <c r="C100" s="99" t="s">
        <v>352</v>
      </c>
      <c r="D100" s="87" t="s">
        <v>31</v>
      </c>
      <c r="E100" s="102">
        <f>Mem_Cálculo!G676</f>
        <v>1</v>
      </c>
      <c r="F100" s="118"/>
      <c r="G100" s="102">
        <f aca="true" t="shared" si="2" ref="G100:G115">E100*F100</f>
        <v>0</v>
      </c>
      <c r="H100" s="19"/>
    </row>
    <row r="101" spans="1:8" ht="35.25" customHeight="1">
      <c r="A101" s="98" t="s">
        <v>300</v>
      </c>
      <c r="B101" s="87">
        <v>95634</v>
      </c>
      <c r="C101" s="99" t="s">
        <v>353</v>
      </c>
      <c r="D101" s="87" t="s">
        <v>31</v>
      </c>
      <c r="E101" s="102">
        <f>Mem_Cálculo!G679</f>
        <v>1</v>
      </c>
      <c r="F101" s="118"/>
      <c r="G101" s="102">
        <f t="shared" si="2"/>
        <v>0</v>
      </c>
      <c r="H101" s="19"/>
    </row>
    <row r="102" spans="1:8" ht="25.5" customHeight="1">
      <c r="A102" s="98" t="s">
        <v>301</v>
      </c>
      <c r="B102" s="87">
        <v>11762</v>
      </c>
      <c r="C102" s="99" t="s">
        <v>145</v>
      </c>
      <c r="D102" s="87" t="s">
        <v>31</v>
      </c>
      <c r="E102" s="102">
        <f>Mem_Cálculo!G682</f>
        <v>6</v>
      </c>
      <c r="F102" s="118"/>
      <c r="G102" s="102">
        <f t="shared" si="2"/>
        <v>0</v>
      </c>
      <c r="H102" s="19"/>
    </row>
    <row r="103" spans="1:8" ht="32.25" customHeight="1">
      <c r="A103" s="98" t="s">
        <v>599</v>
      </c>
      <c r="B103" s="87">
        <v>89356</v>
      </c>
      <c r="C103" s="99" t="s">
        <v>315</v>
      </c>
      <c r="D103" s="87" t="s">
        <v>18</v>
      </c>
      <c r="E103" s="102">
        <f>Mem_Cálculo!G685</f>
        <v>9.9</v>
      </c>
      <c r="F103" s="118"/>
      <c r="G103" s="102">
        <f t="shared" si="2"/>
        <v>0</v>
      </c>
      <c r="H103" s="19"/>
    </row>
    <row r="104" spans="1:8" ht="32.25" customHeight="1">
      <c r="A104" s="98" t="s">
        <v>600</v>
      </c>
      <c r="B104" s="87">
        <v>89357</v>
      </c>
      <c r="C104" s="99" t="s">
        <v>316</v>
      </c>
      <c r="D104" s="87" t="s">
        <v>18</v>
      </c>
      <c r="E104" s="102">
        <f>Mem_Cálculo!G689</f>
        <v>91.85</v>
      </c>
      <c r="F104" s="118"/>
      <c r="G104" s="102">
        <f t="shared" si="2"/>
        <v>0</v>
      </c>
      <c r="H104" s="19"/>
    </row>
    <row r="105" spans="1:8" ht="28.5" customHeight="1">
      <c r="A105" s="98" t="s">
        <v>601</v>
      </c>
      <c r="B105" s="87" t="s">
        <v>548</v>
      </c>
      <c r="C105" s="107" t="s">
        <v>557</v>
      </c>
      <c r="D105" s="87" t="s">
        <v>5</v>
      </c>
      <c r="E105" s="102">
        <f>Mem_Cálculo!G693</f>
        <v>9.52</v>
      </c>
      <c r="F105" s="118"/>
      <c r="G105" s="102">
        <f t="shared" si="2"/>
        <v>0</v>
      </c>
      <c r="H105" s="19"/>
    </row>
    <row r="106" spans="1:8" ht="36" customHeight="1">
      <c r="A106" s="98" t="s">
        <v>602</v>
      </c>
      <c r="B106" s="87" t="s">
        <v>553</v>
      </c>
      <c r="C106" s="99" t="s">
        <v>543</v>
      </c>
      <c r="D106" s="87" t="s">
        <v>31</v>
      </c>
      <c r="E106" s="102">
        <f>Mem_Cálculo!G705</f>
        <v>10</v>
      </c>
      <c r="F106" s="118"/>
      <c r="G106" s="102">
        <f t="shared" si="2"/>
        <v>0</v>
      </c>
      <c r="H106" s="19"/>
    </row>
    <row r="107" spans="1:8" ht="27.75" customHeight="1">
      <c r="A107" s="98" t="s">
        <v>603</v>
      </c>
      <c r="B107" s="87" t="s">
        <v>551</v>
      </c>
      <c r="C107" s="99" t="s">
        <v>552</v>
      </c>
      <c r="D107" s="87" t="s">
        <v>31</v>
      </c>
      <c r="E107" s="102">
        <f>Mem_Cálculo!G713</f>
        <v>10</v>
      </c>
      <c r="F107" s="118"/>
      <c r="G107" s="102">
        <f t="shared" si="2"/>
        <v>0</v>
      </c>
      <c r="H107" s="19"/>
    </row>
    <row r="108" spans="1:8" ht="26.25" customHeight="1">
      <c r="A108" s="98" t="s">
        <v>604</v>
      </c>
      <c r="B108" s="87" t="s">
        <v>563</v>
      </c>
      <c r="C108" s="99" t="s">
        <v>547</v>
      </c>
      <c r="D108" s="87" t="s">
        <v>31</v>
      </c>
      <c r="E108" s="102">
        <f>Mem_Cálculo!G718</f>
        <v>40</v>
      </c>
      <c r="F108" s="118"/>
      <c r="G108" s="102">
        <f t="shared" si="2"/>
        <v>0</v>
      </c>
      <c r="H108" s="19"/>
    </row>
    <row r="109" spans="1:8" ht="24" customHeight="1">
      <c r="A109" s="98" t="s">
        <v>605</v>
      </c>
      <c r="B109" s="87">
        <v>83399</v>
      </c>
      <c r="C109" s="99" t="s">
        <v>88</v>
      </c>
      <c r="D109" s="87" t="s">
        <v>31</v>
      </c>
      <c r="E109" s="102">
        <f>Mem_Cálculo!G727</f>
        <v>10</v>
      </c>
      <c r="F109" s="117"/>
      <c r="G109" s="102">
        <f t="shared" si="2"/>
        <v>0</v>
      </c>
      <c r="H109" s="19"/>
    </row>
    <row r="110" spans="1:8" ht="24" customHeight="1">
      <c r="A110" s="98" t="s">
        <v>606</v>
      </c>
      <c r="B110" s="87">
        <v>91926</v>
      </c>
      <c r="C110" s="99" t="s">
        <v>132</v>
      </c>
      <c r="D110" s="87" t="s">
        <v>18</v>
      </c>
      <c r="E110" s="102">
        <f>Mem_Cálculo!G730</f>
        <v>227.38</v>
      </c>
      <c r="F110" s="117"/>
      <c r="G110" s="102">
        <f t="shared" si="2"/>
        <v>0</v>
      </c>
      <c r="H110" s="19"/>
    </row>
    <row r="111" spans="1:8" ht="26.25" customHeight="1">
      <c r="A111" s="98" t="s">
        <v>607</v>
      </c>
      <c r="B111" s="87">
        <v>91928</v>
      </c>
      <c r="C111" s="99" t="s">
        <v>143</v>
      </c>
      <c r="D111" s="87" t="s">
        <v>18</v>
      </c>
      <c r="E111" s="102">
        <f>Mem_Cálculo!G736</f>
        <v>642.08</v>
      </c>
      <c r="F111" s="117"/>
      <c r="G111" s="102">
        <f t="shared" si="2"/>
        <v>0</v>
      </c>
      <c r="H111" s="19"/>
    </row>
    <row r="112" spans="1:8" ht="26.25" customHeight="1">
      <c r="A112" s="98" t="s">
        <v>608</v>
      </c>
      <c r="B112" s="87">
        <v>91934</v>
      </c>
      <c r="C112" s="99" t="s">
        <v>196</v>
      </c>
      <c r="D112" s="87" t="s">
        <v>18</v>
      </c>
      <c r="E112" s="102">
        <f>Mem_Cálculo!G743</f>
        <v>63.36</v>
      </c>
      <c r="F112" s="117"/>
      <c r="G112" s="102">
        <f t="shared" si="2"/>
        <v>0</v>
      </c>
      <c r="H112" s="19"/>
    </row>
    <row r="113" spans="1:8" ht="24" customHeight="1">
      <c r="A113" s="98" t="s">
        <v>609</v>
      </c>
      <c r="B113" s="87" t="s">
        <v>571</v>
      </c>
      <c r="C113" s="99" t="s">
        <v>562</v>
      </c>
      <c r="D113" s="87" t="s">
        <v>18</v>
      </c>
      <c r="E113" s="102">
        <f>Mem_Cálculo!G746</f>
        <v>445.37</v>
      </c>
      <c r="F113" s="117"/>
      <c r="G113" s="102">
        <f t="shared" si="2"/>
        <v>0</v>
      </c>
      <c r="H113" s="19"/>
    </row>
    <row r="114" spans="1:8" ht="36.75" customHeight="1">
      <c r="A114" s="98" t="s">
        <v>610</v>
      </c>
      <c r="B114" s="87" t="s">
        <v>197</v>
      </c>
      <c r="C114" s="99" t="s">
        <v>198</v>
      </c>
      <c r="D114" s="87" t="s">
        <v>31</v>
      </c>
      <c r="E114" s="102">
        <f>Mem_Cálculo!G762</f>
        <v>1</v>
      </c>
      <c r="F114" s="117"/>
      <c r="G114" s="102">
        <f t="shared" si="2"/>
        <v>0</v>
      </c>
      <c r="H114" s="19"/>
    </row>
    <row r="115" spans="1:8" ht="34.5" customHeight="1">
      <c r="A115" s="98" t="s">
        <v>611</v>
      </c>
      <c r="B115" s="87" t="s">
        <v>269</v>
      </c>
      <c r="C115" s="99" t="s">
        <v>270</v>
      </c>
      <c r="D115" s="87" t="s">
        <v>31</v>
      </c>
      <c r="E115" s="102">
        <f>Mem_Cálculo!G765</f>
        <v>1</v>
      </c>
      <c r="F115" s="117"/>
      <c r="G115" s="102">
        <f t="shared" si="2"/>
        <v>0</v>
      </c>
      <c r="H115" s="19"/>
    </row>
    <row r="116" spans="1:8" ht="25.5" customHeight="1">
      <c r="A116" s="92"/>
      <c r="B116" s="87"/>
      <c r="C116" s="96" t="s">
        <v>4</v>
      </c>
      <c r="D116" s="87"/>
      <c r="E116" s="102"/>
      <c r="F116" s="117"/>
      <c r="G116" s="109">
        <f>G115+G114+G113+G112+G111+G110+G109+G108+G107+G106+G105+G104+G103+G102+G101+G100</f>
        <v>0</v>
      </c>
      <c r="H116" s="19"/>
    </row>
    <row r="117" spans="1:8" ht="4.5" customHeight="1">
      <c r="A117" s="92"/>
      <c r="B117" s="87"/>
      <c r="C117" s="96"/>
      <c r="D117" s="87"/>
      <c r="E117" s="102"/>
      <c r="F117" s="117"/>
      <c r="G117" s="109"/>
      <c r="H117" s="19"/>
    </row>
    <row r="118" spans="1:8" ht="25.5" customHeight="1">
      <c r="A118" s="236">
        <v>10</v>
      </c>
      <c r="B118" s="236"/>
      <c r="C118" s="96" t="s">
        <v>40</v>
      </c>
      <c r="D118" s="87"/>
      <c r="E118" s="102"/>
      <c r="F118" s="117"/>
      <c r="G118" s="111"/>
      <c r="H118" s="19"/>
    </row>
    <row r="119" spans="1:8" ht="23.25" customHeight="1">
      <c r="A119" s="98" t="s">
        <v>302</v>
      </c>
      <c r="B119" s="87" t="s">
        <v>565</v>
      </c>
      <c r="C119" s="99" t="s">
        <v>566</v>
      </c>
      <c r="D119" s="87" t="s">
        <v>5</v>
      </c>
      <c r="E119" s="102">
        <f>Mem_Cálculo!G770</f>
        <v>29.16</v>
      </c>
      <c r="F119" s="117"/>
      <c r="G119" s="102">
        <f>E119*F119</f>
        <v>0</v>
      </c>
      <c r="H119" s="19"/>
    </row>
    <row r="120" spans="1:8" ht="26.25" customHeight="1">
      <c r="A120" s="98" t="s">
        <v>303</v>
      </c>
      <c r="B120" s="87">
        <v>79460</v>
      </c>
      <c r="C120" s="99" t="s">
        <v>567</v>
      </c>
      <c r="D120" s="87" t="s">
        <v>5</v>
      </c>
      <c r="E120" s="102">
        <f>Mem_Cálculo!G773</f>
        <v>82.48</v>
      </c>
      <c r="F120" s="117"/>
      <c r="G120" s="102">
        <f>E120*F120</f>
        <v>0</v>
      </c>
      <c r="H120" s="19"/>
    </row>
    <row r="121" spans="1:8" ht="28.5" customHeight="1">
      <c r="A121" s="98" t="s">
        <v>304</v>
      </c>
      <c r="B121" s="87">
        <v>6082</v>
      </c>
      <c r="C121" s="99" t="s">
        <v>317</v>
      </c>
      <c r="D121" s="87" t="s">
        <v>5</v>
      </c>
      <c r="E121" s="102">
        <f>Mem_Cálculo!G784</f>
        <v>159.72</v>
      </c>
      <c r="F121" s="117"/>
      <c r="G121" s="102">
        <f>E121*F121</f>
        <v>0</v>
      </c>
      <c r="H121" s="19"/>
    </row>
    <row r="122" spans="1:8" ht="22.5" customHeight="1">
      <c r="A122" s="92"/>
      <c r="B122" s="87"/>
      <c r="C122" s="96" t="s">
        <v>4</v>
      </c>
      <c r="D122" s="87"/>
      <c r="E122" s="102"/>
      <c r="F122" s="117"/>
      <c r="G122" s="109">
        <f>G121+G120+G119</f>
        <v>0</v>
      </c>
      <c r="H122" s="19"/>
    </row>
    <row r="123" spans="1:8" ht="4.5" customHeight="1">
      <c r="A123" s="92"/>
      <c r="B123" s="87"/>
      <c r="C123" s="96"/>
      <c r="D123" s="87"/>
      <c r="E123" s="102"/>
      <c r="F123" s="117"/>
      <c r="G123" s="109"/>
      <c r="H123" s="19"/>
    </row>
    <row r="124" spans="1:8" ht="21.75" customHeight="1">
      <c r="A124" s="92"/>
      <c r="B124" s="87"/>
      <c r="C124" s="96" t="s">
        <v>20</v>
      </c>
      <c r="D124" s="87"/>
      <c r="E124" s="102"/>
      <c r="F124" s="117"/>
      <c r="G124" s="109">
        <f>G122+G116+G97+G92+G64+G57+G39+G32+G25+G17</f>
        <v>0</v>
      </c>
      <c r="H124" s="19"/>
    </row>
    <row r="125" spans="1:8" ht="27" customHeight="1">
      <c r="A125" s="92"/>
      <c r="B125" s="84"/>
      <c r="C125" s="96" t="s">
        <v>355</v>
      </c>
      <c r="D125" s="87"/>
      <c r="E125" s="102"/>
      <c r="F125" s="117"/>
      <c r="G125" s="109">
        <f>0.2848*G124</f>
        <v>0</v>
      </c>
      <c r="H125" s="19"/>
    </row>
    <row r="126" spans="1:8" ht="24.75" customHeight="1">
      <c r="A126" s="92"/>
      <c r="B126" s="87"/>
      <c r="C126" s="96" t="s">
        <v>19</v>
      </c>
      <c r="D126" s="108"/>
      <c r="E126" s="108"/>
      <c r="F126" s="118"/>
      <c r="G126" s="114">
        <f>G125+G124</f>
        <v>0</v>
      </c>
      <c r="H126" s="18"/>
    </row>
    <row r="127" spans="1:8" ht="24.75" customHeight="1">
      <c r="A127" s="119"/>
      <c r="B127" s="120"/>
      <c r="C127" s="238" t="s">
        <v>356</v>
      </c>
      <c r="D127" s="238"/>
      <c r="E127" s="238"/>
      <c r="F127" s="238"/>
      <c r="G127" s="238"/>
      <c r="H127" s="19"/>
    </row>
    <row r="128" spans="2:8" ht="13.5" customHeight="1">
      <c r="B128" s="5"/>
      <c r="C128" s="5"/>
      <c r="D128" s="237"/>
      <c r="E128" s="60"/>
      <c r="F128" s="60"/>
      <c r="G128" s="5"/>
      <c r="H128" s="22"/>
    </row>
    <row r="129" spans="2:8" ht="12.75">
      <c r="B129" s="5"/>
      <c r="C129" s="5"/>
      <c r="D129" s="237"/>
      <c r="E129" s="60"/>
      <c r="F129" s="60"/>
      <c r="G129" s="5"/>
      <c r="H129" s="22"/>
    </row>
    <row r="130" spans="2:8" ht="12.75">
      <c r="B130" s="5"/>
      <c r="C130" s="5"/>
      <c r="D130" s="237"/>
      <c r="E130" s="60"/>
      <c r="F130" s="60"/>
      <c r="G130" s="5"/>
      <c r="H130" s="22"/>
    </row>
    <row r="131" spans="2:8" ht="12.75">
      <c r="B131" s="5"/>
      <c r="C131" s="5"/>
      <c r="D131" s="237"/>
      <c r="E131" s="60"/>
      <c r="F131" s="60"/>
      <c r="G131" s="5"/>
      <c r="H131" s="5"/>
    </row>
    <row r="132" spans="2:8" ht="12.75">
      <c r="B132" s="5"/>
      <c r="C132" s="5"/>
      <c r="D132" s="237"/>
      <c r="E132" s="60"/>
      <c r="F132" s="60"/>
      <c r="G132" s="5"/>
      <c r="H132" s="5"/>
    </row>
    <row r="133" spans="2:8" ht="12.75">
      <c r="B133" s="5"/>
      <c r="C133" s="5"/>
      <c r="D133" s="5"/>
      <c r="E133" s="5"/>
      <c r="F133" s="5"/>
      <c r="G133" s="5"/>
      <c r="H133" s="5"/>
    </row>
    <row r="134" spans="2:8" ht="12.75">
      <c r="B134" s="5"/>
      <c r="C134" s="5"/>
      <c r="D134" s="5"/>
      <c r="E134" s="5"/>
      <c r="F134" s="5"/>
      <c r="G134" s="5"/>
      <c r="H134" s="5"/>
    </row>
    <row r="135" spans="2:8" ht="12.75">
      <c r="B135" s="5"/>
      <c r="C135" s="5"/>
      <c r="D135" s="5"/>
      <c r="E135" s="5"/>
      <c r="F135" s="5"/>
      <c r="G135" s="5"/>
      <c r="H135" s="5"/>
    </row>
    <row r="136" spans="2:8" ht="12.75">
      <c r="B136" s="5"/>
      <c r="C136" s="5"/>
      <c r="D136" s="5"/>
      <c r="E136" s="5"/>
      <c r="F136" s="5"/>
      <c r="G136" s="5"/>
      <c r="H136" s="5"/>
    </row>
    <row r="137" spans="2:8" ht="12.75">
      <c r="B137" s="5"/>
      <c r="C137" s="5"/>
      <c r="D137" s="5"/>
      <c r="E137" s="5"/>
      <c r="F137" s="5"/>
      <c r="G137" s="5"/>
      <c r="H137" s="5"/>
    </row>
    <row r="138" spans="2:8" ht="12.75">
      <c r="B138" s="5"/>
      <c r="C138" s="5"/>
      <c r="D138" s="5"/>
      <c r="E138" s="5"/>
      <c r="F138" s="5"/>
      <c r="G138" s="5"/>
      <c r="H138" s="5"/>
    </row>
    <row r="139" spans="2:8" ht="12.75">
      <c r="B139" s="5"/>
      <c r="C139" s="5"/>
      <c r="D139" s="5"/>
      <c r="E139" s="5"/>
      <c r="F139" s="5"/>
      <c r="G139" s="5"/>
      <c r="H139" s="5"/>
    </row>
  </sheetData>
  <sheetProtection password="EBD5" sheet="1" selectLockedCells="1"/>
  <mergeCells count="24">
    <mergeCell ref="B9:F9"/>
    <mergeCell ref="F12:G12"/>
    <mergeCell ref="C4:F5"/>
    <mergeCell ref="B7:C7"/>
    <mergeCell ref="B6:C6"/>
    <mergeCell ref="B1:B5"/>
    <mergeCell ref="C1:F3"/>
    <mergeCell ref="F13:G13"/>
    <mergeCell ref="D128:D132"/>
    <mergeCell ref="C127:G127"/>
    <mergeCell ref="A118:B118"/>
    <mergeCell ref="D12:D14"/>
    <mergeCell ref="E12:E14"/>
    <mergeCell ref="C12:C14"/>
    <mergeCell ref="A41:B41"/>
    <mergeCell ref="A59:B59"/>
    <mergeCell ref="A66:B66"/>
    <mergeCell ref="A94:B94"/>
    <mergeCell ref="A99:B99"/>
    <mergeCell ref="A12:B14"/>
    <mergeCell ref="A15:B15"/>
    <mergeCell ref="A19:B19"/>
    <mergeCell ref="A27:B27"/>
    <mergeCell ref="A34:B34"/>
  </mergeCells>
  <printOptions horizontalCentered="1"/>
  <pageMargins left="0.9" right="0.7" top="0.3937007874015748" bottom="0.7086614173228347" header="0.2755905511811024" footer="0.3937007874015748"/>
  <pageSetup fitToHeight="3" fitToWidth="1" horizontalDpi="360" verticalDpi="360" orientation="portrait" paperSize="9" scale="46" r:id="rId2"/>
  <rowBreaks count="1" manualBreakCount="1">
    <brk id="7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view="pageBreakPreview" zoomScale="60" zoomScaleNormal="50" zoomScalePageLayoutView="0" workbookViewId="0" topLeftCell="A25">
      <selection activeCell="J12" sqref="J12"/>
    </sheetView>
  </sheetViews>
  <sheetFormatPr defaultColWidth="9.140625" defaultRowHeight="12.75"/>
  <cols>
    <col min="1" max="13" width="16.7109375" style="0" customWidth="1"/>
  </cols>
  <sheetData>
    <row r="1" spans="1:13" ht="19.5" customHeight="1">
      <c r="A1" s="246"/>
      <c r="B1" s="247"/>
      <c r="C1" s="250" t="s">
        <v>148</v>
      </c>
      <c r="D1" s="250"/>
      <c r="E1" s="250"/>
      <c r="F1" s="250"/>
      <c r="G1" s="250"/>
      <c r="H1" s="250"/>
      <c r="I1" s="250"/>
      <c r="J1" s="250"/>
      <c r="K1" s="250"/>
      <c r="L1" s="250"/>
      <c r="M1" s="251"/>
    </row>
    <row r="2" spans="1:13" ht="19.5" customHeight="1">
      <c r="A2" s="248"/>
      <c r="B2" s="249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1:13" ht="19.5" customHeight="1">
      <c r="A3" s="248"/>
      <c r="B3" s="249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</row>
    <row r="4" spans="1:13" ht="19.5" customHeight="1">
      <c r="A4" s="248"/>
      <c r="B4" s="249"/>
      <c r="C4" s="254" t="s">
        <v>149</v>
      </c>
      <c r="D4" s="254"/>
      <c r="E4" s="254"/>
      <c r="F4" s="254"/>
      <c r="G4" s="254"/>
      <c r="H4" s="254"/>
      <c r="I4" s="254"/>
      <c r="J4" s="254"/>
      <c r="K4" s="254"/>
      <c r="L4" s="254"/>
      <c r="M4" s="255"/>
    </row>
    <row r="5" spans="1:13" ht="19.5" customHeight="1">
      <c r="A5" s="248"/>
      <c r="B5" s="249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5"/>
    </row>
    <row r="6" spans="1:13" ht="19.5" customHeight="1">
      <c r="A6" s="194"/>
      <c r="B6" s="195"/>
      <c r="C6" s="196"/>
      <c r="D6" s="195" t="s">
        <v>189</v>
      </c>
      <c r="E6" s="196"/>
      <c r="F6" s="196"/>
      <c r="G6" s="196"/>
      <c r="H6" s="196"/>
      <c r="I6" s="197"/>
      <c r="J6" s="196"/>
      <c r="K6" s="197"/>
      <c r="L6" s="197"/>
      <c r="M6" s="198"/>
    </row>
    <row r="7" spans="1:13" ht="19.5" customHeight="1">
      <c r="A7" s="199"/>
      <c r="B7" s="195"/>
      <c r="C7" s="196"/>
      <c r="D7" s="194" t="str">
        <f>Plan_Orçam!B7</f>
        <v>Local :  São Felix - Santo Antônio de Pádua - RJ - CT-1006.937-99-2013</v>
      </c>
      <c r="E7" s="196"/>
      <c r="F7" s="196"/>
      <c r="G7" s="196"/>
      <c r="H7" s="196"/>
      <c r="I7" s="197"/>
      <c r="J7" s="196"/>
      <c r="K7" s="197"/>
      <c r="L7" s="197"/>
      <c r="M7" s="198"/>
    </row>
    <row r="8" spans="1:13" ht="19.5" customHeight="1">
      <c r="A8" s="200"/>
      <c r="B8" s="195"/>
      <c r="C8" s="196"/>
      <c r="D8" s="196"/>
      <c r="E8" s="196"/>
      <c r="F8" s="196"/>
      <c r="G8" s="195"/>
      <c r="H8" s="196"/>
      <c r="I8" s="197"/>
      <c r="J8" s="196"/>
      <c r="K8" s="197"/>
      <c r="L8" s="197"/>
      <c r="M8" s="198"/>
    </row>
    <row r="9" spans="1:13" ht="22.5" customHeight="1">
      <c r="A9" s="261" t="str">
        <f>'[1]PLANILHA RECUP MORADIAS'!A7</f>
        <v>ITEM</v>
      </c>
      <c r="B9" s="258" t="s">
        <v>8</v>
      </c>
      <c r="C9" s="259"/>
      <c r="D9" s="259"/>
      <c r="E9" s="259"/>
      <c r="F9" s="259"/>
      <c r="G9" s="202"/>
      <c r="H9" s="258" t="s">
        <v>16</v>
      </c>
      <c r="I9" s="259"/>
      <c r="J9" s="259"/>
      <c r="K9" s="259"/>
      <c r="L9" s="259"/>
      <c r="M9" s="259"/>
    </row>
    <row r="10" spans="1:13" ht="22.5" customHeight="1">
      <c r="A10" s="261"/>
      <c r="B10" s="259"/>
      <c r="C10" s="259"/>
      <c r="D10" s="259"/>
      <c r="E10" s="259"/>
      <c r="F10" s="259"/>
      <c r="G10" s="203" t="s">
        <v>9</v>
      </c>
      <c r="H10" s="204"/>
      <c r="I10" s="205"/>
      <c r="J10" s="204"/>
      <c r="K10" s="205"/>
      <c r="L10" s="205"/>
      <c r="M10" s="205"/>
    </row>
    <row r="11" spans="1:13" ht="22.5" customHeight="1">
      <c r="A11" s="261"/>
      <c r="B11" s="259"/>
      <c r="C11" s="259"/>
      <c r="D11" s="259"/>
      <c r="E11" s="259"/>
      <c r="F11" s="259"/>
      <c r="G11" s="203" t="s">
        <v>10</v>
      </c>
      <c r="H11" s="201" t="s">
        <v>11</v>
      </c>
      <c r="I11" s="206" t="s">
        <v>12</v>
      </c>
      <c r="J11" s="201" t="s">
        <v>13</v>
      </c>
      <c r="K11" s="206" t="s">
        <v>14</v>
      </c>
      <c r="L11" s="206" t="s">
        <v>17</v>
      </c>
      <c r="M11" s="206" t="s">
        <v>2</v>
      </c>
    </row>
    <row r="12" spans="1:13" ht="22.5" customHeight="1">
      <c r="A12" s="256" t="str">
        <f>Plan_Orçam!A15</f>
        <v>01</v>
      </c>
      <c r="B12" s="245" t="str">
        <f>Plan_Orçam!C15</f>
        <v>SERVIÇOS DE CAMPO</v>
      </c>
      <c r="C12" s="245"/>
      <c r="D12" s="245"/>
      <c r="E12" s="245"/>
      <c r="F12" s="245"/>
      <c r="G12" s="207"/>
      <c r="H12" s="208">
        <f>H13*G13</f>
        <v>0</v>
      </c>
      <c r="I12" s="209">
        <v>0</v>
      </c>
      <c r="J12" s="209">
        <v>0</v>
      </c>
      <c r="K12" s="209">
        <v>0</v>
      </c>
      <c r="L12" s="209">
        <v>0</v>
      </c>
      <c r="M12" s="210">
        <f>G13</f>
        <v>0</v>
      </c>
    </row>
    <row r="13" spans="1:13" ht="22.5" customHeight="1">
      <c r="A13" s="256"/>
      <c r="B13" s="245"/>
      <c r="C13" s="245"/>
      <c r="D13" s="245"/>
      <c r="E13" s="245"/>
      <c r="F13" s="245"/>
      <c r="G13" s="211">
        <f>Plan_Orçam!G17</f>
        <v>0</v>
      </c>
      <c r="H13" s="212">
        <v>1</v>
      </c>
      <c r="I13" s="213">
        <v>0</v>
      </c>
      <c r="J13" s="213">
        <v>0</v>
      </c>
      <c r="K13" s="213">
        <v>0</v>
      </c>
      <c r="L13" s="213">
        <v>0</v>
      </c>
      <c r="M13" s="212">
        <f>L13+K13+J13+I13+H13</f>
        <v>1</v>
      </c>
    </row>
    <row r="14" spans="1:13" ht="22.5" customHeight="1">
      <c r="A14" s="256" t="s">
        <v>274</v>
      </c>
      <c r="B14" s="245" t="s">
        <v>25</v>
      </c>
      <c r="C14" s="245"/>
      <c r="D14" s="245"/>
      <c r="E14" s="245"/>
      <c r="F14" s="245"/>
      <c r="G14" s="214"/>
      <c r="H14" s="208">
        <f>H15*G15</f>
        <v>0</v>
      </c>
      <c r="I14" s="215">
        <v>0</v>
      </c>
      <c r="J14" s="209">
        <v>0</v>
      </c>
      <c r="K14" s="209">
        <v>0</v>
      </c>
      <c r="L14" s="209">
        <v>0</v>
      </c>
      <c r="M14" s="210">
        <f>G15</f>
        <v>0</v>
      </c>
    </row>
    <row r="15" spans="1:13" ht="22.5" customHeight="1">
      <c r="A15" s="256"/>
      <c r="B15" s="245"/>
      <c r="C15" s="245"/>
      <c r="D15" s="245"/>
      <c r="E15" s="245"/>
      <c r="F15" s="245"/>
      <c r="G15" s="216">
        <f>Plan_Orçam!G25</f>
        <v>0</v>
      </c>
      <c r="H15" s="213">
        <v>1</v>
      </c>
      <c r="I15" s="213">
        <v>0</v>
      </c>
      <c r="J15" s="213">
        <v>0</v>
      </c>
      <c r="K15" s="213">
        <v>0</v>
      </c>
      <c r="L15" s="213">
        <v>0</v>
      </c>
      <c r="M15" s="212">
        <f>L15+K15+J15+I15+H15</f>
        <v>1</v>
      </c>
    </row>
    <row r="16" spans="1:13" ht="22.5" customHeight="1">
      <c r="A16" s="256" t="s">
        <v>275</v>
      </c>
      <c r="B16" s="245" t="s">
        <v>26</v>
      </c>
      <c r="C16" s="245"/>
      <c r="D16" s="245"/>
      <c r="E16" s="245"/>
      <c r="F16" s="245"/>
      <c r="G16" s="214"/>
      <c r="H16" s="208">
        <f>H17*G17</f>
        <v>0</v>
      </c>
      <c r="I16" s="208">
        <f>I17*G17</f>
        <v>0</v>
      </c>
      <c r="J16" s="215">
        <f>J17*G17</f>
        <v>0</v>
      </c>
      <c r="K16" s="209">
        <v>0</v>
      </c>
      <c r="L16" s="209">
        <v>0</v>
      </c>
      <c r="M16" s="210">
        <f>G17</f>
        <v>0</v>
      </c>
    </row>
    <row r="17" spans="1:13" ht="22.5" customHeight="1">
      <c r="A17" s="256"/>
      <c r="B17" s="245"/>
      <c r="C17" s="245"/>
      <c r="D17" s="245"/>
      <c r="E17" s="245"/>
      <c r="F17" s="245"/>
      <c r="G17" s="216">
        <f>Plan_Orçam!G32</f>
        <v>0</v>
      </c>
      <c r="H17" s="212">
        <v>0.3</v>
      </c>
      <c r="I17" s="212">
        <v>0.5</v>
      </c>
      <c r="J17" s="212">
        <v>0.2</v>
      </c>
      <c r="K17" s="213">
        <v>0</v>
      </c>
      <c r="L17" s="213">
        <v>0</v>
      </c>
      <c r="M17" s="212">
        <f>L17+K17+J17+I17+H17</f>
        <v>1</v>
      </c>
    </row>
    <row r="18" spans="1:13" ht="22.5" customHeight="1">
      <c r="A18" s="256" t="s">
        <v>276</v>
      </c>
      <c r="B18" s="245" t="s">
        <v>34</v>
      </c>
      <c r="C18" s="245"/>
      <c r="D18" s="245"/>
      <c r="E18" s="245"/>
      <c r="F18" s="245"/>
      <c r="G18" s="214"/>
      <c r="H18" s="208">
        <f>H19*G19</f>
        <v>0</v>
      </c>
      <c r="I18" s="208">
        <f>I19*G19</f>
        <v>0</v>
      </c>
      <c r="J18" s="208">
        <f>J19*G19</f>
        <v>0</v>
      </c>
      <c r="K18" s="215">
        <v>0</v>
      </c>
      <c r="L18" s="208">
        <f>L19*G19</f>
        <v>0</v>
      </c>
      <c r="M18" s="210">
        <f>G19</f>
        <v>0</v>
      </c>
    </row>
    <row r="19" spans="1:13" ht="22.5" customHeight="1">
      <c r="A19" s="256"/>
      <c r="B19" s="245"/>
      <c r="C19" s="245"/>
      <c r="D19" s="245"/>
      <c r="E19" s="245"/>
      <c r="F19" s="245"/>
      <c r="G19" s="216">
        <f>Plan_Orçam!G39</f>
        <v>0</v>
      </c>
      <c r="H19" s="213">
        <v>0.25</v>
      </c>
      <c r="I19" s="213">
        <v>0.4</v>
      </c>
      <c r="J19" s="213">
        <v>0.3</v>
      </c>
      <c r="K19" s="213">
        <v>0</v>
      </c>
      <c r="L19" s="213">
        <v>0.05</v>
      </c>
      <c r="M19" s="212">
        <f>L19+K19+J19+I19+H19</f>
        <v>1</v>
      </c>
    </row>
    <row r="20" spans="1:13" ht="22.5" customHeight="1">
      <c r="A20" s="256" t="s">
        <v>277</v>
      </c>
      <c r="B20" s="245" t="s">
        <v>36</v>
      </c>
      <c r="C20" s="245"/>
      <c r="D20" s="245"/>
      <c r="E20" s="245"/>
      <c r="F20" s="245"/>
      <c r="G20" s="214"/>
      <c r="H20" s="209">
        <f>H21*G21</f>
        <v>0</v>
      </c>
      <c r="I20" s="210">
        <f>I21*G21</f>
        <v>0</v>
      </c>
      <c r="J20" s="210">
        <f>J21*G21</f>
        <v>0</v>
      </c>
      <c r="K20" s="209">
        <f>K21*G21</f>
        <v>0</v>
      </c>
      <c r="L20" s="209">
        <f>L21*G21</f>
        <v>0</v>
      </c>
      <c r="M20" s="217">
        <f>G21</f>
        <v>0</v>
      </c>
    </row>
    <row r="21" spans="1:13" ht="22.5" customHeight="1">
      <c r="A21" s="256"/>
      <c r="B21" s="245"/>
      <c r="C21" s="245"/>
      <c r="D21" s="245"/>
      <c r="E21" s="245"/>
      <c r="F21" s="245"/>
      <c r="G21" s="216">
        <f>Plan_Orçam!G57</f>
        <v>0</v>
      </c>
      <c r="H21" s="213">
        <v>0</v>
      </c>
      <c r="I21" s="213">
        <v>0.2</v>
      </c>
      <c r="J21" s="213">
        <v>0.35</v>
      </c>
      <c r="K21" s="213">
        <v>0.3</v>
      </c>
      <c r="L21" s="213">
        <v>0.15</v>
      </c>
      <c r="M21" s="212">
        <f>L21+K21+J21+I21+H21</f>
        <v>1</v>
      </c>
    </row>
    <row r="22" spans="1:13" ht="22.5" customHeight="1">
      <c r="A22" s="256" t="s">
        <v>278</v>
      </c>
      <c r="B22" s="245" t="s">
        <v>37</v>
      </c>
      <c r="C22" s="245"/>
      <c r="D22" s="245"/>
      <c r="E22" s="245"/>
      <c r="F22" s="245"/>
      <c r="G22" s="214"/>
      <c r="H22" s="209">
        <f>H23*G23</f>
        <v>0</v>
      </c>
      <c r="I22" s="209">
        <v>0</v>
      </c>
      <c r="J22" s="209">
        <v>0</v>
      </c>
      <c r="K22" s="209">
        <v>0</v>
      </c>
      <c r="L22" s="218">
        <f>L23*G23</f>
        <v>0</v>
      </c>
      <c r="M22" s="217">
        <f>G23</f>
        <v>0</v>
      </c>
    </row>
    <row r="23" spans="1:13" ht="22.5" customHeight="1">
      <c r="A23" s="256"/>
      <c r="B23" s="245"/>
      <c r="C23" s="245"/>
      <c r="D23" s="245"/>
      <c r="E23" s="245"/>
      <c r="F23" s="245"/>
      <c r="G23" s="216">
        <f>Plan_Orçam!G64</f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1</v>
      </c>
      <c r="M23" s="212">
        <v>1</v>
      </c>
    </row>
    <row r="24" spans="1:13" ht="22.5" customHeight="1">
      <c r="A24" s="256" t="s">
        <v>279</v>
      </c>
      <c r="B24" s="245" t="s">
        <v>38</v>
      </c>
      <c r="C24" s="245"/>
      <c r="D24" s="245"/>
      <c r="E24" s="245"/>
      <c r="F24" s="245"/>
      <c r="G24" s="214"/>
      <c r="H24" s="209">
        <f>H25*G25</f>
        <v>0</v>
      </c>
      <c r="I24" s="210">
        <f>I25*G25</f>
        <v>0</v>
      </c>
      <c r="J24" s="210">
        <f>J25*G25</f>
        <v>0</v>
      </c>
      <c r="K24" s="209">
        <f>K25*G25</f>
        <v>0</v>
      </c>
      <c r="L24" s="209">
        <v>0</v>
      </c>
      <c r="M24" s="217">
        <f>G25</f>
        <v>0</v>
      </c>
    </row>
    <row r="25" spans="1:13" ht="22.5" customHeight="1">
      <c r="A25" s="256"/>
      <c r="B25" s="245"/>
      <c r="C25" s="245"/>
      <c r="D25" s="245"/>
      <c r="E25" s="245"/>
      <c r="F25" s="245"/>
      <c r="G25" s="216">
        <f>Plan_Orçam!G92</f>
        <v>0</v>
      </c>
      <c r="H25" s="213">
        <v>0</v>
      </c>
      <c r="I25" s="213">
        <v>0.3</v>
      </c>
      <c r="J25" s="213">
        <v>0.4</v>
      </c>
      <c r="K25" s="213">
        <v>0.3</v>
      </c>
      <c r="L25" s="213">
        <v>0</v>
      </c>
      <c r="M25" s="212">
        <f>L25+K25+J25+I25+H25</f>
        <v>1</v>
      </c>
    </row>
    <row r="26" spans="1:13" ht="22.5" customHeight="1">
      <c r="A26" s="256" t="s">
        <v>334</v>
      </c>
      <c r="B26" s="245" t="s">
        <v>86</v>
      </c>
      <c r="C26" s="245"/>
      <c r="D26" s="245"/>
      <c r="E26" s="245"/>
      <c r="F26" s="245"/>
      <c r="G26" s="214"/>
      <c r="H26" s="209">
        <f>H27*G27</f>
        <v>0</v>
      </c>
      <c r="I26" s="210">
        <f>I27*G27</f>
        <v>0</v>
      </c>
      <c r="J26" s="210">
        <f>J27*G27</f>
        <v>0</v>
      </c>
      <c r="K26" s="218">
        <f>K27*G27</f>
        <v>0</v>
      </c>
      <c r="L26" s="209">
        <f>L27*G27</f>
        <v>0</v>
      </c>
      <c r="M26" s="217">
        <f>G27</f>
        <v>0</v>
      </c>
    </row>
    <row r="27" spans="1:13" ht="22.5" customHeight="1">
      <c r="A27" s="256"/>
      <c r="B27" s="245"/>
      <c r="C27" s="245"/>
      <c r="D27" s="245"/>
      <c r="E27" s="245"/>
      <c r="F27" s="245"/>
      <c r="G27" s="216">
        <f>Plan_Orçam!G97</f>
        <v>0</v>
      </c>
      <c r="H27" s="213">
        <v>0</v>
      </c>
      <c r="I27" s="213">
        <v>0.2</v>
      </c>
      <c r="J27" s="213">
        <v>0.4</v>
      </c>
      <c r="K27" s="213">
        <v>0.2</v>
      </c>
      <c r="L27" s="213">
        <v>0.2</v>
      </c>
      <c r="M27" s="212">
        <f>L27+K27+J27+I27+H27</f>
        <v>1</v>
      </c>
    </row>
    <row r="28" spans="1:13" ht="22.5" customHeight="1">
      <c r="A28" s="256" t="s">
        <v>280</v>
      </c>
      <c r="B28" s="245" t="s">
        <v>63</v>
      </c>
      <c r="C28" s="245"/>
      <c r="D28" s="245"/>
      <c r="E28" s="245"/>
      <c r="F28" s="245"/>
      <c r="G28" s="214"/>
      <c r="H28" s="209">
        <f>H29*G29</f>
        <v>0</v>
      </c>
      <c r="I28" s="210">
        <f>I29*G29</f>
        <v>0</v>
      </c>
      <c r="J28" s="210">
        <f>J29*G29</f>
        <v>0</v>
      </c>
      <c r="K28" s="209">
        <f>K29*G29</f>
        <v>0</v>
      </c>
      <c r="L28" s="209">
        <f>L29*G29</f>
        <v>0</v>
      </c>
      <c r="M28" s="217">
        <f>G29</f>
        <v>0</v>
      </c>
    </row>
    <row r="29" spans="1:13" ht="22.5" customHeight="1">
      <c r="A29" s="256"/>
      <c r="B29" s="245"/>
      <c r="C29" s="245"/>
      <c r="D29" s="245"/>
      <c r="E29" s="245"/>
      <c r="F29" s="245"/>
      <c r="G29" s="216">
        <f>Plan_Orçam!G116</f>
        <v>0</v>
      </c>
      <c r="H29" s="213">
        <v>0</v>
      </c>
      <c r="I29" s="213">
        <v>0.2</v>
      </c>
      <c r="J29" s="213">
        <v>0.2</v>
      </c>
      <c r="K29" s="213">
        <v>0.4</v>
      </c>
      <c r="L29" s="213">
        <v>0.2</v>
      </c>
      <c r="M29" s="212">
        <f>L29+K29+J29+I29+H29</f>
        <v>1</v>
      </c>
    </row>
    <row r="30" spans="1:13" ht="22.5" customHeight="1">
      <c r="A30" s="256" t="s">
        <v>47</v>
      </c>
      <c r="B30" s="245" t="s">
        <v>40</v>
      </c>
      <c r="C30" s="245"/>
      <c r="D30" s="245"/>
      <c r="E30" s="245"/>
      <c r="F30" s="245"/>
      <c r="G30" s="214"/>
      <c r="H30" s="209">
        <f>H31*G31</f>
        <v>0</v>
      </c>
      <c r="I30" s="209">
        <v>0</v>
      </c>
      <c r="J30" s="209">
        <v>0</v>
      </c>
      <c r="K30" s="209">
        <v>0</v>
      </c>
      <c r="L30" s="218">
        <f>L31*G31</f>
        <v>0</v>
      </c>
      <c r="M30" s="217">
        <f>G31</f>
        <v>0</v>
      </c>
    </row>
    <row r="31" spans="1:13" ht="22.5" customHeight="1">
      <c r="A31" s="256"/>
      <c r="B31" s="245"/>
      <c r="C31" s="245"/>
      <c r="D31" s="245"/>
      <c r="E31" s="245"/>
      <c r="F31" s="245"/>
      <c r="G31" s="216">
        <f>Plan_Orçam!G122</f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1</v>
      </c>
      <c r="M31" s="212">
        <f>L31+K31+J31+I31+H31</f>
        <v>1</v>
      </c>
    </row>
    <row r="32" spans="1:13" ht="28.5" customHeight="1">
      <c r="A32" s="256"/>
      <c r="B32" s="260" t="s">
        <v>15</v>
      </c>
      <c r="C32" s="260"/>
      <c r="D32" s="260"/>
      <c r="E32" s="260"/>
      <c r="F32" s="260"/>
      <c r="G32" s="216">
        <f>G31+G29+G27+G25+G23+G21+G19+G17+G15+G13</f>
        <v>0</v>
      </c>
      <c r="H32" s="215">
        <f>H30+H28+H26+H24+H22+H20+H18+H16+H14+H12</f>
        <v>0</v>
      </c>
      <c r="I32" s="208">
        <f>I30+I28+I26+I24+I22+I20+I18+I16+I14+I12</f>
        <v>0</v>
      </c>
      <c r="J32" s="208">
        <f>J30+J28+J26+J24+J22+J20+J18+J16+J14+J12</f>
        <v>0</v>
      </c>
      <c r="K32" s="208">
        <f>K30+K28+K26+K24+K22+K20+K18+K16+K14+K12</f>
        <v>0</v>
      </c>
      <c r="L32" s="209">
        <f>L30+L28+L26+L24+L22+L20+L18+L16+L14+L12</f>
        <v>0</v>
      </c>
      <c r="M32" s="219">
        <f>L32+K32+J32+I32+H32</f>
        <v>0</v>
      </c>
    </row>
    <row r="33" spans="1:13" ht="26.25" customHeight="1">
      <c r="A33" s="256"/>
      <c r="B33" s="245" t="s">
        <v>357</v>
      </c>
      <c r="C33" s="245"/>
      <c r="D33" s="245"/>
      <c r="E33" s="245"/>
      <c r="F33" s="245"/>
      <c r="G33" s="216">
        <f>Plan_Orçam!G125</f>
        <v>0</v>
      </c>
      <c r="H33" s="210"/>
      <c r="I33" s="210"/>
      <c r="J33" s="210"/>
      <c r="K33" s="213"/>
      <c r="L33" s="210"/>
      <c r="M33" s="220"/>
    </row>
    <row r="34" spans="1:13" ht="28.5" customHeight="1">
      <c r="A34" s="221"/>
      <c r="B34" s="257" t="s">
        <v>112</v>
      </c>
      <c r="C34" s="257"/>
      <c r="D34" s="257"/>
      <c r="E34" s="257"/>
      <c r="F34" s="257"/>
      <c r="G34" s="216"/>
      <c r="H34" s="222" t="e">
        <f>H32/G32</f>
        <v>#DIV/0!</v>
      </c>
      <c r="I34" s="222" t="e">
        <f>I32/G32</f>
        <v>#DIV/0!</v>
      </c>
      <c r="J34" s="222" t="e">
        <f>J32/G32</f>
        <v>#DIV/0!</v>
      </c>
      <c r="K34" s="222" t="e">
        <f>K32/G32</f>
        <v>#DIV/0!</v>
      </c>
      <c r="L34" s="222" t="e">
        <f>L32/G32</f>
        <v>#DIV/0!</v>
      </c>
      <c r="M34" s="223" t="e">
        <f>L34+K34+J34+I34+H34</f>
        <v>#DIV/0!</v>
      </c>
    </row>
    <row r="35" spans="1:13" ht="31.5" customHeight="1">
      <c r="A35" s="221"/>
      <c r="B35" s="257"/>
      <c r="C35" s="257"/>
      <c r="D35" s="257"/>
      <c r="E35" s="257"/>
      <c r="F35" s="257"/>
      <c r="G35" s="216">
        <f>G33+G32</f>
        <v>0</v>
      </c>
      <c r="H35" s="224" t="e">
        <f>H34*G35</f>
        <v>#DIV/0!</v>
      </c>
      <c r="I35" s="224" t="e">
        <f>I34*G35</f>
        <v>#DIV/0!</v>
      </c>
      <c r="J35" s="224" t="e">
        <f>J34*G35</f>
        <v>#DIV/0!</v>
      </c>
      <c r="K35" s="224" t="e">
        <f>K34*G35</f>
        <v>#DIV/0!</v>
      </c>
      <c r="L35" s="219" t="e">
        <f>L34*G35</f>
        <v>#DIV/0!</v>
      </c>
      <c r="M35" s="225" t="e">
        <f>L35+K35+J35+I35+H35</f>
        <v>#DIV/0!</v>
      </c>
    </row>
    <row r="36" spans="1:13" ht="80.25" customHeight="1" hidden="1" thickBot="1">
      <c r="A36" s="30"/>
      <c r="B36" s="31"/>
      <c r="C36" s="32"/>
      <c r="D36" s="33"/>
      <c r="E36" s="32"/>
      <c r="F36" s="32"/>
      <c r="G36" s="32"/>
      <c r="H36" s="32"/>
      <c r="I36" s="34"/>
      <c r="J36" s="35"/>
      <c r="K36" s="34"/>
      <c r="L36" s="34"/>
      <c r="M36" s="36"/>
    </row>
    <row r="37" spans="1:13" ht="29.25" customHeight="1">
      <c r="A37" s="6"/>
      <c r="B37" s="5"/>
      <c r="C37" s="5"/>
      <c r="D37" s="5"/>
      <c r="E37" s="5"/>
      <c r="F37" s="5"/>
      <c r="G37" s="5"/>
      <c r="H37" s="17"/>
      <c r="I37" s="17"/>
      <c r="J37" s="17"/>
      <c r="K37" s="17"/>
      <c r="L37" s="17"/>
      <c r="M37" s="17"/>
    </row>
    <row r="38" spans="1:13" ht="30" customHeight="1">
      <c r="A38" s="6"/>
      <c r="B38" s="5"/>
      <c r="C38" s="5"/>
      <c r="D38" s="5"/>
      <c r="E38" s="5"/>
      <c r="F38" s="5"/>
      <c r="G38" s="5"/>
      <c r="H38" s="17"/>
      <c r="I38" s="17"/>
      <c r="J38" s="17"/>
      <c r="K38" s="17"/>
      <c r="L38" s="17"/>
      <c r="M38" s="17"/>
    </row>
    <row r="39" spans="1:13" ht="27.75" customHeight="1">
      <c r="A39" s="7"/>
      <c r="B39" s="5"/>
      <c r="C39" s="5"/>
      <c r="D39" s="5"/>
      <c r="E39" s="5"/>
      <c r="F39" s="5"/>
      <c r="G39" s="5"/>
      <c r="H39" s="8"/>
      <c r="I39" s="8"/>
      <c r="J39" s="8"/>
      <c r="K39" s="8"/>
      <c r="L39" s="8"/>
      <c r="M39" s="8"/>
    </row>
    <row r="40" spans="1:13" ht="34.5" customHeight="1">
      <c r="A40" s="7"/>
      <c r="B40" s="9"/>
      <c r="C40" s="5"/>
      <c r="D40" s="10"/>
      <c r="E40" s="5"/>
      <c r="F40" s="5"/>
      <c r="G40" s="5"/>
      <c r="H40" s="11"/>
      <c r="I40" s="11"/>
      <c r="J40" s="11"/>
      <c r="K40" s="11"/>
      <c r="L40" s="11"/>
      <c r="M40" s="8"/>
    </row>
    <row r="41" spans="1:13" ht="31.5" customHeight="1">
      <c r="A41" s="7"/>
      <c r="B41" s="4"/>
      <c r="C41" s="5"/>
      <c r="D41" s="5"/>
      <c r="E41" s="5"/>
      <c r="F41" s="5"/>
      <c r="G41" s="5"/>
      <c r="H41" s="12"/>
      <c r="I41" s="12"/>
      <c r="J41" s="13"/>
      <c r="K41" s="8"/>
      <c r="L41" s="8"/>
      <c r="M41" s="21"/>
    </row>
    <row r="42" ht="26.25" customHeight="1"/>
  </sheetData>
  <sheetProtection password="EBD5" sheet="1" selectLockedCells="1"/>
  <mergeCells count="30">
    <mergeCell ref="A30:A31"/>
    <mergeCell ref="A26:A27"/>
    <mergeCell ref="A9:A11"/>
    <mergeCell ref="B28:F29"/>
    <mergeCell ref="B30:F31"/>
    <mergeCell ref="A22:A23"/>
    <mergeCell ref="A24:A25"/>
    <mergeCell ref="A28:A29"/>
    <mergeCell ref="B24:F25"/>
    <mergeCell ref="B26:F27"/>
    <mergeCell ref="A20:A21"/>
    <mergeCell ref="A18:A19"/>
    <mergeCell ref="B34:F35"/>
    <mergeCell ref="A32:A33"/>
    <mergeCell ref="B22:F23"/>
    <mergeCell ref="H9:M9"/>
    <mergeCell ref="B9:F11"/>
    <mergeCell ref="B18:F19"/>
    <mergeCell ref="B20:F21"/>
    <mergeCell ref="B32:F32"/>
    <mergeCell ref="B33:F33"/>
    <mergeCell ref="B16:F17"/>
    <mergeCell ref="A1:B5"/>
    <mergeCell ref="C1:M3"/>
    <mergeCell ref="C4:M5"/>
    <mergeCell ref="B12:F13"/>
    <mergeCell ref="B14:F15"/>
    <mergeCell ref="A16:A17"/>
    <mergeCell ref="A12:A13"/>
    <mergeCell ref="A14:A15"/>
  </mergeCells>
  <printOptions horizontalCentered="1"/>
  <pageMargins left="0.7086614173228347" right="0.2755905511811024" top="0.5511811023622047" bottom="0.984251968503937" header="0.5118110236220472" footer="0.5118110236220472"/>
  <pageSetup fitToHeight="1" fitToWidth="1" horizontalDpi="360" verticalDpi="360" orientation="landscape" paperSize="9" scale="62" r:id="rId2"/>
  <rowBreaks count="1" manualBreakCount="1">
    <brk id="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1"/>
  <sheetViews>
    <sheetView showGridLines="0" view="pageBreakPreview" zoomScale="75" zoomScaleNormal="75" zoomScaleSheetLayoutView="75" zoomScalePageLayoutView="0" workbookViewId="0" topLeftCell="A94">
      <selection activeCell="B99" sqref="B99"/>
    </sheetView>
  </sheetViews>
  <sheetFormatPr defaultColWidth="9.140625" defaultRowHeight="12.75"/>
  <cols>
    <col min="1" max="1" width="14.8515625" style="0" customWidth="1"/>
    <col min="2" max="2" width="56.421875" style="0" customWidth="1"/>
    <col min="3" max="3" width="9.421875" style="0" customWidth="1"/>
    <col min="4" max="4" width="21.140625" style="0" customWidth="1"/>
    <col min="5" max="5" width="13.8515625" style="0" customWidth="1"/>
  </cols>
  <sheetData>
    <row r="1" spans="1:5" ht="24.75" customHeight="1">
      <c r="A1" s="266"/>
      <c r="B1" s="268" t="s">
        <v>148</v>
      </c>
      <c r="C1" s="268"/>
      <c r="D1" s="268"/>
      <c r="E1" s="1"/>
    </row>
    <row r="2" spans="1:5" ht="24.75" customHeight="1">
      <c r="A2" s="267"/>
      <c r="B2" s="244"/>
      <c r="C2" s="244"/>
      <c r="D2" s="244"/>
      <c r="E2" s="1"/>
    </row>
    <row r="3" spans="1:5" ht="24.75" customHeight="1">
      <c r="A3" s="267"/>
      <c r="B3" s="244"/>
      <c r="C3" s="244"/>
      <c r="D3" s="244"/>
      <c r="E3" s="1"/>
    </row>
    <row r="4" spans="1:5" ht="24.75" customHeight="1">
      <c r="A4" s="267"/>
      <c r="B4" s="244" t="s">
        <v>154</v>
      </c>
      <c r="C4" s="244"/>
      <c r="D4" s="244"/>
      <c r="E4" s="1"/>
    </row>
    <row r="5" spans="1:5" ht="21" customHeight="1">
      <c r="A5" s="267"/>
      <c r="B5" s="244"/>
      <c r="C5" s="244"/>
      <c r="D5" s="244"/>
      <c r="E5" s="1"/>
    </row>
    <row r="6" spans="1:5" ht="26.25" customHeight="1">
      <c r="A6" s="269" t="s">
        <v>32</v>
      </c>
      <c r="B6" s="241"/>
      <c r="C6" s="1"/>
      <c r="D6" s="1"/>
      <c r="E6" s="1"/>
    </row>
    <row r="7" spans="1:5" ht="22.5" customHeight="1">
      <c r="A7" s="269" t="s">
        <v>33</v>
      </c>
      <c r="B7" s="241"/>
      <c r="C7" s="1"/>
      <c r="D7" s="1"/>
      <c r="E7" s="1"/>
    </row>
    <row r="8" spans="1:5" ht="4.5" customHeight="1">
      <c r="A8" s="2"/>
      <c r="B8" s="3"/>
      <c r="C8" s="3"/>
      <c r="D8" s="3"/>
      <c r="E8" s="1"/>
    </row>
    <row r="9" spans="1:5" ht="30" customHeight="1">
      <c r="A9" s="270" t="s">
        <v>188</v>
      </c>
      <c r="B9" s="271"/>
      <c r="C9" s="271"/>
      <c r="D9" s="1"/>
      <c r="E9" s="5"/>
    </row>
    <row r="10" spans="1:5" ht="4.5" customHeight="1">
      <c r="A10" s="26"/>
      <c r="B10" s="26"/>
      <c r="C10" s="1"/>
      <c r="D10" s="1"/>
      <c r="E10" s="5"/>
    </row>
    <row r="11" spans="1:5" ht="4.5" customHeight="1">
      <c r="A11" s="26"/>
      <c r="B11" s="26"/>
      <c r="C11" s="1"/>
      <c r="D11" s="1"/>
      <c r="E11" s="5"/>
    </row>
    <row r="12" spans="1:5" ht="12.75" customHeight="1">
      <c r="A12" s="265" t="s">
        <v>153</v>
      </c>
      <c r="B12" s="265" t="s">
        <v>150</v>
      </c>
      <c r="C12" s="265" t="s">
        <v>0</v>
      </c>
      <c r="D12" s="265" t="s">
        <v>1</v>
      </c>
      <c r="E12" s="5"/>
    </row>
    <row r="13" spans="1:5" ht="12.75" customHeight="1">
      <c r="A13" s="265"/>
      <c r="B13" s="265"/>
      <c r="C13" s="265"/>
      <c r="D13" s="265"/>
      <c r="E13" s="5"/>
    </row>
    <row r="14" spans="1:5" ht="21.75" customHeight="1">
      <c r="A14" s="265"/>
      <c r="B14" s="265"/>
      <c r="C14" s="265"/>
      <c r="D14" s="265"/>
      <c r="E14" s="23"/>
    </row>
    <row r="15" spans="1:5" ht="28.5" customHeight="1">
      <c r="A15" s="38" t="s">
        <v>6</v>
      </c>
      <c r="B15" s="262" t="s">
        <v>90</v>
      </c>
      <c r="C15" s="262"/>
      <c r="D15" s="262"/>
      <c r="E15" s="18"/>
    </row>
    <row r="16" spans="1:5" ht="42" customHeight="1">
      <c r="A16" s="39" t="s">
        <v>41</v>
      </c>
      <c r="B16" s="65" t="s">
        <v>42</v>
      </c>
      <c r="C16" s="41" t="s">
        <v>5</v>
      </c>
      <c r="D16" s="42">
        <v>963.67</v>
      </c>
      <c r="E16" s="20"/>
    </row>
    <row r="17" spans="1:5" ht="21.75" customHeight="1">
      <c r="A17" s="39"/>
      <c r="B17" s="40"/>
      <c r="C17" s="41"/>
      <c r="D17" s="42"/>
      <c r="E17" s="20"/>
    </row>
    <row r="18" spans="1:5" ht="21.75" customHeight="1">
      <c r="A18" s="39"/>
      <c r="B18" s="65"/>
      <c r="C18" s="41"/>
      <c r="D18" s="42"/>
      <c r="E18" s="20"/>
    </row>
    <row r="19" spans="1:5" ht="21.75" customHeight="1">
      <c r="A19" s="39"/>
      <c r="B19" s="65"/>
      <c r="C19" s="41"/>
      <c r="D19" s="42"/>
      <c r="E19" s="20"/>
    </row>
    <row r="20" spans="1:5" ht="25.5" customHeight="1">
      <c r="A20" s="44"/>
      <c r="B20" s="45" t="s">
        <v>4</v>
      </c>
      <c r="C20" s="44"/>
      <c r="D20" s="46"/>
      <c r="E20" s="19"/>
    </row>
    <row r="21" spans="1:5" ht="4.5" customHeight="1">
      <c r="A21" s="44"/>
      <c r="B21" s="45"/>
      <c r="C21" s="44"/>
      <c r="D21" s="46"/>
      <c r="E21" s="19"/>
    </row>
    <row r="22" spans="1:5" ht="21.75" customHeight="1">
      <c r="A22" s="37">
        <v>2</v>
      </c>
      <c r="B22" s="28" t="s">
        <v>25</v>
      </c>
      <c r="C22" s="27"/>
      <c r="D22" s="47"/>
      <c r="E22" s="19"/>
    </row>
    <row r="23" spans="1:5" ht="40.5" customHeight="1">
      <c r="A23" s="39" t="s">
        <v>54</v>
      </c>
      <c r="B23" s="40" t="s">
        <v>53</v>
      </c>
      <c r="C23" s="27" t="s">
        <v>31</v>
      </c>
      <c r="D23" s="47">
        <v>1</v>
      </c>
      <c r="E23" s="19"/>
    </row>
    <row r="24" spans="1:5" ht="18.75" customHeight="1">
      <c r="A24" s="39"/>
      <c r="B24" s="40"/>
      <c r="C24" s="27"/>
      <c r="D24" s="47"/>
      <c r="E24" s="19"/>
    </row>
    <row r="25" spans="1:5" ht="18.75" customHeight="1">
      <c r="A25" s="39"/>
      <c r="B25" s="40"/>
      <c r="C25" s="27"/>
      <c r="D25" s="47"/>
      <c r="E25" s="19"/>
    </row>
    <row r="26" spans="1:5" ht="18.75" customHeight="1">
      <c r="A26" s="39"/>
      <c r="B26" s="40"/>
      <c r="C26" s="27"/>
      <c r="D26" s="47"/>
      <c r="E26" s="19"/>
    </row>
    <row r="27" spans="1:5" ht="21" customHeight="1">
      <c r="A27" s="61"/>
      <c r="B27" s="40"/>
      <c r="C27" s="27"/>
      <c r="D27" s="47"/>
      <c r="E27" s="19"/>
    </row>
    <row r="28" spans="1:5" ht="21" customHeight="1">
      <c r="A28" s="61"/>
      <c r="B28" s="40"/>
      <c r="C28" s="27"/>
      <c r="D28" s="47"/>
      <c r="E28" s="19"/>
    </row>
    <row r="29" spans="1:5" ht="21" customHeight="1">
      <c r="A29" s="61"/>
      <c r="B29" s="40"/>
      <c r="C29" s="27"/>
      <c r="D29" s="47"/>
      <c r="E29" s="19"/>
    </row>
    <row r="30" spans="1:5" ht="54.75" customHeight="1">
      <c r="A30" s="39" t="s">
        <v>171</v>
      </c>
      <c r="B30" s="40" t="s">
        <v>172</v>
      </c>
      <c r="C30" s="27" t="s">
        <v>31</v>
      </c>
      <c r="D30" s="47">
        <v>0</v>
      </c>
      <c r="E30" s="19"/>
    </row>
    <row r="31" spans="1:5" ht="21" customHeight="1">
      <c r="A31" s="39"/>
      <c r="B31" s="40"/>
      <c r="C31" s="27"/>
      <c r="D31" s="47"/>
      <c r="E31" s="19"/>
    </row>
    <row r="32" spans="1:5" ht="21" customHeight="1">
      <c r="A32" s="39"/>
      <c r="B32" s="40"/>
      <c r="C32" s="27"/>
      <c r="D32" s="47"/>
      <c r="E32" s="19"/>
    </row>
    <row r="33" spans="1:5" ht="21" customHeight="1">
      <c r="A33" s="39"/>
      <c r="B33" s="40"/>
      <c r="C33" s="27"/>
      <c r="D33" s="47"/>
      <c r="E33" s="19"/>
    </row>
    <row r="34" spans="1:5" ht="45" customHeight="1">
      <c r="A34" s="39" t="s">
        <v>91</v>
      </c>
      <c r="B34" s="40" t="s">
        <v>52</v>
      </c>
      <c r="C34" s="27" t="s">
        <v>5</v>
      </c>
      <c r="D34" s="47">
        <v>20</v>
      </c>
      <c r="E34" s="19"/>
    </row>
    <row r="35" spans="1:5" ht="21" customHeight="1">
      <c r="A35" s="39"/>
      <c r="B35" s="40"/>
      <c r="C35" s="27"/>
      <c r="D35" s="47"/>
      <c r="E35" s="19"/>
    </row>
    <row r="36" spans="1:5" ht="21" customHeight="1">
      <c r="A36" s="39"/>
      <c r="B36" s="40"/>
      <c r="C36" s="27"/>
      <c r="D36" s="47"/>
      <c r="E36" s="19"/>
    </row>
    <row r="37" spans="1:5" ht="21" customHeight="1">
      <c r="A37" s="39"/>
      <c r="B37" s="40"/>
      <c r="C37" s="27"/>
      <c r="D37" s="47"/>
      <c r="E37" s="19"/>
    </row>
    <row r="38" spans="1:5" ht="31.5" customHeight="1">
      <c r="A38" s="39" t="s">
        <v>24</v>
      </c>
      <c r="B38" s="40" t="s">
        <v>23</v>
      </c>
      <c r="C38" s="27" t="s">
        <v>5</v>
      </c>
      <c r="D38" s="47">
        <v>5</v>
      </c>
      <c r="E38" s="19"/>
    </row>
    <row r="39" spans="1:5" ht="18.75" customHeight="1">
      <c r="A39" s="39"/>
      <c r="B39" s="40"/>
      <c r="C39" s="27"/>
      <c r="D39" s="47"/>
      <c r="E39" s="19"/>
    </row>
    <row r="40" spans="1:5" ht="18.75" customHeight="1">
      <c r="A40" s="39"/>
      <c r="B40" s="40"/>
      <c r="C40" s="27"/>
      <c r="D40" s="47"/>
      <c r="E40" s="19"/>
    </row>
    <row r="41" spans="1:5" ht="18.75" customHeight="1">
      <c r="A41" s="39"/>
      <c r="B41" s="40"/>
      <c r="C41" s="27"/>
      <c r="D41" s="47"/>
      <c r="E41" s="19"/>
    </row>
    <row r="42" spans="1:5" ht="48" customHeight="1">
      <c r="A42" s="27" t="s">
        <v>43</v>
      </c>
      <c r="B42" s="29" t="s">
        <v>44</v>
      </c>
      <c r="C42" s="27" t="s">
        <v>5</v>
      </c>
      <c r="D42" s="47">
        <v>559.9</v>
      </c>
      <c r="E42" s="19"/>
    </row>
    <row r="43" spans="1:5" ht="21" customHeight="1">
      <c r="A43" s="27"/>
      <c r="B43" s="29"/>
      <c r="C43" s="27"/>
      <c r="D43" s="47"/>
      <c r="E43" s="19"/>
    </row>
    <row r="44" spans="1:5" ht="21" customHeight="1">
      <c r="A44" s="27"/>
      <c r="B44" s="29"/>
      <c r="C44" s="27"/>
      <c r="D44" s="47"/>
      <c r="E44" s="19"/>
    </row>
    <row r="45" spans="1:5" ht="21" customHeight="1">
      <c r="A45" s="27"/>
      <c r="B45" s="29"/>
      <c r="C45" s="27"/>
      <c r="D45" s="47"/>
      <c r="E45" s="19"/>
    </row>
    <row r="46" spans="1:5" ht="20.25" customHeight="1">
      <c r="A46" s="44"/>
      <c r="B46" s="45"/>
      <c r="C46" s="44"/>
      <c r="D46" s="46"/>
      <c r="E46" s="19"/>
    </row>
    <row r="47" spans="1:5" ht="4.5" customHeight="1">
      <c r="A47" s="44"/>
      <c r="B47" s="45"/>
      <c r="C47" s="44"/>
      <c r="D47" s="46"/>
      <c r="E47" s="19"/>
    </row>
    <row r="48" spans="1:5" ht="25.5" customHeight="1">
      <c r="A48" s="37">
        <v>3</v>
      </c>
      <c r="B48" s="28" t="s">
        <v>26</v>
      </c>
      <c r="C48" s="27"/>
      <c r="D48" s="47"/>
      <c r="E48" s="19"/>
    </row>
    <row r="49" spans="1:5" ht="31.5" customHeight="1">
      <c r="A49" s="39" t="s">
        <v>186</v>
      </c>
      <c r="B49" s="40" t="s">
        <v>187</v>
      </c>
      <c r="C49" s="27" t="s">
        <v>31</v>
      </c>
      <c r="D49" s="47">
        <v>0</v>
      </c>
      <c r="E49" s="19"/>
    </row>
    <row r="50" spans="1:5" ht="20.25" customHeight="1">
      <c r="A50" s="39"/>
      <c r="B50" s="40"/>
      <c r="C50" s="27"/>
      <c r="D50" s="47"/>
      <c r="E50" s="19"/>
    </row>
    <row r="51" spans="1:5" ht="20.25" customHeight="1">
      <c r="A51" s="39"/>
      <c r="B51" s="40"/>
      <c r="C51" s="27"/>
      <c r="D51" s="47"/>
      <c r="E51" s="19"/>
    </row>
    <row r="52" spans="1:5" ht="20.25" customHeight="1">
      <c r="A52" s="39"/>
      <c r="B52" s="40"/>
      <c r="C52" s="27"/>
      <c r="D52" s="47"/>
      <c r="E52" s="19"/>
    </row>
    <row r="53" spans="1:5" ht="31.5" customHeight="1">
      <c r="A53" s="39" t="s">
        <v>155</v>
      </c>
      <c r="B53" s="40" t="s">
        <v>156</v>
      </c>
      <c r="C53" s="27" t="s">
        <v>5</v>
      </c>
      <c r="D53" s="47">
        <v>0</v>
      </c>
      <c r="E53" s="19"/>
    </row>
    <row r="54" spans="1:5" ht="20.25" customHeight="1">
      <c r="A54" s="39"/>
      <c r="B54" s="40"/>
      <c r="C54" s="27"/>
      <c r="D54" s="47"/>
      <c r="E54" s="19"/>
    </row>
    <row r="55" spans="1:5" ht="20.25" customHeight="1">
      <c r="A55" s="39"/>
      <c r="B55" s="40"/>
      <c r="C55" s="27"/>
      <c r="D55" s="47"/>
      <c r="E55" s="19"/>
    </row>
    <row r="56" spans="1:5" ht="20.25" customHeight="1">
      <c r="A56" s="39"/>
      <c r="B56" s="40"/>
      <c r="C56" s="27"/>
      <c r="D56" s="47"/>
      <c r="E56" s="19"/>
    </row>
    <row r="57" spans="1:5" ht="25.5" customHeight="1">
      <c r="A57" s="27" t="s">
        <v>92</v>
      </c>
      <c r="B57" s="29" t="s">
        <v>93</v>
      </c>
      <c r="C57" s="27" t="s">
        <v>29</v>
      </c>
      <c r="D57" s="47">
        <v>6.678</v>
      </c>
      <c r="E57" s="19"/>
    </row>
    <row r="58" spans="1:5" ht="18.75" customHeight="1">
      <c r="A58" s="27"/>
      <c r="B58" s="29"/>
      <c r="C58" s="27"/>
      <c r="D58" s="47"/>
      <c r="E58" s="19"/>
    </row>
    <row r="59" spans="1:5" ht="18.75" customHeight="1">
      <c r="A59" s="27"/>
      <c r="B59" s="29"/>
      <c r="C59" s="27"/>
      <c r="D59" s="47"/>
      <c r="E59" s="19"/>
    </row>
    <row r="60" spans="1:5" ht="18.75" customHeight="1">
      <c r="A60" s="27"/>
      <c r="B60" s="29"/>
      <c r="C60" s="27"/>
      <c r="D60" s="47"/>
      <c r="E60" s="19"/>
    </row>
    <row r="61" spans="1:5" ht="25.5" customHeight="1">
      <c r="A61" s="27" t="s">
        <v>55</v>
      </c>
      <c r="B61" s="29" t="s">
        <v>56</v>
      </c>
      <c r="C61" s="27" t="s">
        <v>29</v>
      </c>
      <c r="D61" s="47">
        <v>4.897</v>
      </c>
      <c r="E61" s="19"/>
    </row>
    <row r="62" spans="1:5" ht="18.75" customHeight="1">
      <c r="A62" s="27"/>
      <c r="B62" s="29"/>
      <c r="C62" s="27"/>
      <c r="D62" s="47"/>
      <c r="E62" s="19"/>
    </row>
    <row r="63" spans="1:5" ht="18.75" customHeight="1">
      <c r="A63" s="27"/>
      <c r="B63" s="29"/>
      <c r="C63" s="27"/>
      <c r="D63" s="47"/>
      <c r="E63" s="19"/>
    </row>
    <row r="64" spans="1:5" ht="18.75" customHeight="1">
      <c r="A64" s="27"/>
      <c r="B64" s="29"/>
      <c r="C64" s="27"/>
      <c r="D64" s="47"/>
      <c r="E64" s="19"/>
    </row>
    <row r="65" spans="1:5" ht="25.5" customHeight="1">
      <c r="A65" s="27">
        <v>85387</v>
      </c>
      <c r="B65" s="29" t="s">
        <v>57</v>
      </c>
      <c r="C65" s="27" t="s">
        <v>29</v>
      </c>
      <c r="D65" s="47">
        <v>144.1</v>
      </c>
      <c r="E65" s="19"/>
    </row>
    <row r="66" spans="1:5" ht="17.25" customHeight="1">
      <c r="A66" s="44"/>
      <c r="B66" s="45"/>
      <c r="C66" s="44"/>
      <c r="D66" s="46"/>
      <c r="E66" s="19"/>
    </row>
    <row r="67" spans="1:5" ht="17.25" customHeight="1">
      <c r="A67" s="44"/>
      <c r="B67" s="45"/>
      <c r="C67" s="44"/>
      <c r="D67" s="46"/>
      <c r="E67" s="19"/>
    </row>
    <row r="68" spans="1:5" ht="17.25" customHeight="1">
      <c r="A68" s="44"/>
      <c r="B68" s="45"/>
      <c r="C68" s="44"/>
      <c r="D68" s="46"/>
      <c r="E68" s="19"/>
    </row>
    <row r="69" spans="1:5" ht="4.5" customHeight="1">
      <c r="A69" s="44"/>
      <c r="B69" s="45"/>
      <c r="C69" s="44"/>
      <c r="D69" s="46"/>
      <c r="E69" s="19"/>
    </row>
    <row r="70" spans="1:5" ht="22.5" customHeight="1">
      <c r="A70" s="38" t="s">
        <v>7</v>
      </c>
      <c r="B70" s="28" t="s">
        <v>28</v>
      </c>
      <c r="C70" s="27"/>
      <c r="D70" s="47"/>
      <c r="E70" s="20"/>
    </row>
    <row r="71" spans="1:5" ht="33.75" customHeight="1">
      <c r="A71" s="39" t="s">
        <v>65</v>
      </c>
      <c r="B71" s="40" t="s">
        <v>66</v>
      </c>
      <c r="C71" s="27" t="s">
        <v>67</v>
      </c>
      <c r="D71" s="47">
        <v>3477.35</v>
      </c>
      <c r="E71" s="20"/>
    </row>
    <row r="72" spans="1:5" ht="19.5" customHeight="1">
      <c r="A72" s="39"/>
      <c r="B72" s="40"/>
      <c r="C72" s="27"/>
      <c r="D72" s="47"/>
      <c r="E72" s="20"/>
    </row>
    <row r="73" spans="1:5" ht="19.5" customHeight="1">
      <c r="A73" s="39"/>
      <c r="B73" s="40"/>
      <c r="C73" s="27"/>
      <c r="D73" s="47"/>
      <c r="E73" s="20"/>
    </row>
    <row r="74" spans="1:5" ht="19.5" customHeight="1">
      <c r="A74" s="39"/>
      <c r="B74" s="40"/>
      <c r="C74" s="27"/>
      <c r="D74" s="47"/>
      <c r="E74" s="20"/>
    </row>
    <row r="75" spans="1:5" ht="45.75" customHeight="1">
      <c r="A75" s="39" t="s">
        <v>68</v>
      </c>
      <c r="B75" s="40" t="s">
        <v>69</v>
      </c>
      <c r="C75" s="27" t="s">
        <v>70</v>
      </c>
      <c r="D75" s="47">
        <v>347.73</v>
      </c>
      <c r="E75" s="20"/>
    </row>
    <row r="76" spans="1:5" ht="19.5" customHeight="1">
      <c r="A76" s="27"/>
      <c r="B76" s="28"/>
      <c r="C76" s="27"/>
      <c r="D76" s="47"/>
      <c r="E76" s="20"/>
    </row>
    <row r="77" spans="1:5" ht="19.5" customHeight="1">
      <c r="A77" s="27"/>
      <c r="B77" s="28"/>
      <c r="C77" s="27"/>
      <c r="D77" s="47"/>
      <c r="E77" s="20"/>
    </row>
    <row r="78" spans="1:5" ht="19.5" customHeight="1">
      <c r="A78" s="27"/>
      <c r="B78" s="28"/>
      <c r="C78" s="27"/>
      <c r="D78" s="47"/>
      <c r="E78" s="20"/>
    </row>
    <row r="79" spans="1:5" ht="4.5" customHeight="1">
      <c r="A79" s="27"/>
      <c r="B79" s="28"/>
      <c r="C79" s="27"/>
      <c r="D79" s="47"/>
      <c r="E79" s="20"/>
    </row>
    <row r="80" spans="1:5" ht="24.75" customHeight="1">
      <c r="A80" s="38" t="s">
        <v>21</v>
      </c>
      <c r="B80" s="28" t="s">
        <v>34</v>
      </c>
      <c r="C80" s="27"/>
      <c r="D80" s="47"/>
      <c r="E80" s="20"/>
    </row>
    <row r="81" spans="1:5" ht="22.5" customHeight="1">
      <c r="A81" s="62">
        <v>73616</v>
      </c>
      <c r="B81" s="29" t="s">
        <v>60</v>
      </c>
      <c r="C81" s="27" t="s">
        <v>29</v>
      </c>
      <c r="D81" s="47">
        <v>36.065</v>
      </c>
      <c r="E81" s="20"/>
    </row>
    <row r="82" spans="1:5" ht="22.5" customHeight="1">
      <c r="A82" s="62"/>
      <c r="B82" s="29"/>
      <c r="C82" s="27"/>
      <c r="D82" s="47"/>
      <c r="E82" s="20"/>
    </row>
    <row r="83" spans="1:5" ht="22.5" customHeight="1">
      <c r="A83" s="62"/>
      <c r="B83" s="29"/>
      <c r="C83" s="27"/>
      <c r="D83" s="47"/>
      <c r="E83" s="20"/>
    </row>
    <row r="84" spans="1:5" ht="22.5" customHeight="1">
      <c r="A84" s="62"/>
      <c r="B84" s="29"/>
      <c r="C84" s="27"/>
      <c r="D84" s="47"/>
      <c r="E84" s="20"/>
    </row>
    <row r="85" spans="1:5" ht="30.75" customHeight="1">
      <c r="A85" s="61" t="s">
        <v>61</v>
      </c>
      <c r="B85" s="29" t="s">
        <v>62</v>
      </c>
      <c r="C85" s="27" t="s">
        <v>31</v>
      </c>
      <c r="D85" s="47">
        <v>1</v>
      </c>
      <c r="E85" s="20"/>
    </row>
    <row r="86" spans="1:5" ht="21" customHeight="1">
      <c r="A86" s="61"/>
      <c r="B86" s="29"/>
      <c r="C86" s="27"/>
      <c r="D86" s="47"/>
      <c r="E86" s="20"/>
    </row>
    <row r="87" spans="1:5" ht="21" customHeight="1">
      <c r="A87" s="61"/>
      <c r="B87" s="29"/>
      <c r="C87" s="27"/>
      <c r="D87" s="47"/>
      <c r="E87" s="20"/>
    </row>
    <row r="88" spans="1:5" ht="21" customHeight="1">
      <c r="A88" s="61"/>
      <c r="B88" s="29"/>
      <c r="C88" s="27"/>
      <c r="D88" s="47"/>
      <c r="E88" s="20"/>
    </row>
    <row r="89" spans="1:5" ht="19.5" customHeight="1">
      <c r="A89" s="39" t="s">
        <v>157</v>
      </c>
      <c r="B89" s="40" t="s">
        <v>158</v>
      </c>
      <c r="C89" s="27" t="s">
        <v>18</v>
      </c>
      <c r="D89" s="47">
        <v>0</v>
      </c>
      <c r="E89" s="20"/>
    </row>
    <row r="90" spans="1:5" ht="19.5" customHeight="1">
      <c r="A90" s="39"/>
      <c r="B90" s="40"/>
      <c r="C90" s="27"/>
      <c r="D90" s="47"/>
      <c r="E90" s="20"/>
    </row>
    <row r="91" spans="1:5" ht="19.5" customHeight="1">
      <c r="A91" s="39"/>
      <c r="B91" s="40"/>
      <c r="C91" s="27"/>
      <c r="D91" s="47"/>
      <c r="E91" s="20"/>
    </row>
    <row r="92" spans="1:5" ht="19.5" customHeight="1">
      <c r="A92" s="39"/>
      <c r="B92" s="40"/>
      <c r="C92" s="27"/>
      <c r="D92" s="47"/>
      <c r="E92" s="20"/>
    </row>
    <row r="93" spans="1:5" ht="23.25" customHeight="1">
      <c r="A93" s="39" t="s">
        <v>161</v>
      </c>
      <c r="B93" s="40" t="s">
        <v>162</v>
      </c>
      <c r="C93" s="27" t="s">
        <v>29</v>
      </c>
      <c r="D93" s="47">
        <v>0</v>
      </c>
      <c r="E93" s="20"/>
    </row>
    <row r="94" spans="1:5" ht="23.25" customHeight="1">
      <c r="A94" s="39"/>
      <c r="B94" s="40"/>
      <c r="C94" s="27"/>
      <c r="D94" s="47"/>
      <c r="E94" s="20"/>
    </row>
    <row r="95" spans="1:5" ht="23.25" customHeight="1">
      <c r="A95" s="39"/>
      <c r="B95" s="40"/>
      <c r="C95" s="27"/>
      <c r="D95" s="47"/>
      <c r="E95" s="20"/>
    </row>
    <row r="96" spans="1:5" ht="21.75" customHeight="1">
      <c r="A96" s="27"/>
      <c r="B96" s="28"/>
      <c r="C96" s="27"/>
      <c r="D96" s="48"/>
      <c r="E96" s="19"/>
    </row>
    <row r="97" spans="1:5" ht="4.5" customHeight="1">
      <c r="A97" s="27"/>
      <c r="B97" s="28"/>
      <c r="C97" s="27"/>
      <c r="D97" s="48"/>
      <c r="E97" s="19"/>
    </row>
    <row r="98" spans="1:5" ht="31.5" customHeight="1">
      <c r="A98" s="38" t="s">
        <v>22</v>
      </c>
      <c r="B98" s="28" t="s">
        <v>36</v>
      </c>
      <c r="C98" s="27"/>
      <c r="D98" s="48"/>
      <c r="E98" s="19"/>
    </row>
    <row r="99" spans="1:5" ht="42.75" customHeight="1">
      <c r="A99" s="39" t="s">
        <v>58</v>
      </c>
      <c r="B99" s="40" t="s">
        <v>59</v>
      </c>
      <c r="C99" s="27" t="s">
        <v>29</v>
      </c>
      <c r="D99" s="47">
        <v>111.993</v>
      </c>
      <c r="E99" s="19"/>
    </row>
    <row r="100" spans="1:5" ht="19.5" customHeight="1">
      <c r="A100" s="39"/>
      <c r="B100" s="40"/>
      <c r="C100" s="27"/>
      <c r="D100" s="47"/>
      <c r="E100" s="19"/>
    </row>
    <row r="101" spans="1:5" ht="19.5" customHeight="1">
      <c r="A101" s="39"/>
      <c r="B101" s="40"/>
      <c r="C101" s="27"/>
      <c r="D101" s="47"/>
      <c r="E101" s="19"/>
    </row>
    <row r="102" spans="1:5" ht="19.5" customHeight="1">
      <c r="A102" s="39"/>
      <c r="B102" s="40"/>
      <c r="C102" s="27"/>
      <c r="D102" s="47"/>
      <c r="E102" s="19"/>
    </row>
    <row r="103" spans="1:5" ht="69.75" customHeight="1">
      <c r="A103" s="39" t="s">
        <v>163</v>
      </c>
      <c r="B103" s="40" t="s">
        <v>164</v>
      </c>
      <c r="C103" s="27" t="s">
        <v>5</v>
      </c>
      <c r="D103" s="47">
        <v>0</v>
      </c>
      <c r="E103" s="19"/>
    </row>
    <row r="104" spans="1:5" ht="21.75" customHeight="1">
      <c r="A104" s="39"/>
      <c r="B104" s="40"/>
      <c r="C104" s="27"/>
      <c r="D104" s="47"/>
      <c r="E104" s="19"/>
    </row>
    <row r="105" spans="1:5" ht="21.75" customHeight="1">
      <c r="A105" s="39"/>
      <c r="B105" s="40"/>
      <c r="C105" s="27"/>
      <c r="D105" s="47"/>
      <c r="E105" s="19"/>
    </row>
    <row r="106" spans="1:5" ht="21.75" customHeight="1">
      <c r="A106" s="39"/>
      <c r="B106" s="40"/>
      <c r="C106" s="27"/>
      <c r="D106" s="47"/>
      <c r="E106" s="19"/>
    </row>
    <row r="107" spans="1:5" ht="54.75" customHeight="1">
      <c r="A107" s="39" t="s">
        <v>174</v>
      </c>
      <c r="B107" s="66" t="s">
        <v>176</v>
      </c>
      <c r="C107" s="27" t="s">
        <v>5</v>
      </c>
      <c r="D107" s="47">
        <v>0</v>
      </c>
      <c r="E107" s="19"/>
    </row>
    <row r="108" spans="1:5" ht="54" customHeight="1">
      <c r="A108" s="39" t="s">
        <v>173</v>
      </c>
      <c r="B108" s="66" t="s">
        <v>175</v>
      </c>
      <c r="C108" s="27" t="s">
        <v>5</v>
      </c>
      <c r="D108" s="47">
        <v>0</v>
      </c>
      <c r="E108" s="19"/>
    </row>
    <row r="109" spans="1:5" ht="23.25" customHeight="1">
      <c r="A109" s="39" t="s">
        <v>177</v>
      </c>
      <c r="B109" s="40" t="s">
        <v>178</v>
      </c>
      <c r="C109" s="27" t="s">
        <v>5</v>
      </c>
      <c r="D109" s="47">
        <v>0</v>
      </c>
      <c r="E109" s="19"/>
    </row>
    <row r="110" spans="1:5" ht="45" customHeight="1">
      <c r="A110" s="39" t="s">
        <v>179</v>
      </c>
      <c r="B110" s="40" t="s">
        <v>180</v>
      </c>
      <c r="C110" s="27" t="s">
        <v>5</v>
      </c>
      <c r="D110" s="47">
        <v>0</v>
      </c>
      <c r="E110" s="19"/>
    </row>
    <row r="111" spans="1:5" ht="24.75" customHeight="1">
      <c r="A111" s="37"/>
      <c r="B111" s="28"/>
      <c r="C111" s="27"/>
      <c r="D111" s="48"/>
      <c r="E111" s="19"/>
    </row>
    <row r="112" spans="1:5" ht="4.5" customHeight="1">
      <c r="A112" s="37"/>
      <c r="B112" s="28"/>
      <c r="C112" s="27"/>
      <c r="D112" s="48"/>
      <c r="E112" s="19"/>
    </row>
    <row r="113" spans="1:5" ht="33" customHeight="1">
      <c r="A113" s="38" t="s">
        <v>35</v>
      </c>
      <c r="B113" s="28" t="s">
        <v>37</v>
      </c>
      <c r="C113" s="27"/>
      <c r="D113" s="48"/>
      <c r="E113" s="19"/>
    </row>
    <row r="114" spans="1:5" ht="27" customHeight="1">
      <c r="A114" s="61" t="s">
        <v>106</v>
      </c>
      <c r="B114" s="29" t="s">
        <v>107</v>
      </c>
      <c r="C114" s="27" t="s">
        <v>31</v>
      </c>
      <c r="D114" s="48">
        <v>67</v>
      </c>
      <c r="E114" s="19"/>
    </row>
    <row r="115" spans="1:5" ht="33.75" customHeight="1">
      <c r="A115" s="61" t="s">
        <v>181</v>
      </c>
      <c r="B115" s="29" t="s">
        <v>182</v>
      </c>
      <c r="C115" s="27" t="s">
        <v>31</v>
      </c>
      <c r="D115" s="48">
        <v>0</v>
      </c>
      <c r="E115" s="19"/>
    </row>
    <row r="116" spans="1:5" ht="33.75" customHeight="1">
      <c r="A116" s="61" t="s">
        <v>71</v>
      </c>
      <c r="B116" s="29" t="s">
        <v>72</v>
      </c>
      <c r="C116" s="27" t="s">
        <v>31</v>
      </c>
      <c r="D116" s="48">
        <v>67</v>
      </c>
      <c r="E116" s="19"/>
    </row>
    <row r="117" spans="1:5" ht="23.25" customHeight="1">
      <c r="A117" s="61" t="s">
        <v>104</v>
      </c>
      <c r="B117" s="29" t="s">
        <v>105</v>
      </c>
      <c r="C117" s="27" t="s">
        <v>31</v>
      </c>
      <c r="D117" s="48">
        <v>14</v>
      </c>
      <c r="E117" s="19"/>
    </row>
    <row r="118" spans="1:5" ht="24" customHeight="1">
      <c r="A118" s="61" t="s">
        <v>121</v>
      </c>
      <c r="B118" s="29" t="s">
        <v>122</v>
      </c>
      <c r="C118" s="27" t="s">
        <v>31</v>
      </c>
      <c r="D118" s="48">
        <v>317</v>
      </c>
      <c r="E118" s="19"/>
    </row>
    <row r="119" spans="1:5" ht="33" customHeight="1">
      <c r="A119" s="61" t="s">
        <v>73</v>
      </c>
      <c r="B119" s="29" t="s">
        <v>74</v>
      </c>
      <c r="C119" s="27" t="s">
        <v>31</v>
      </c>
      <c r="D119" s="48">
        <v>14</v>
      </c>
      <c r="E119" s="19"/>
    </row>
    <row r="120" spans="1:5" ht="78.75" customHeight="1">
      <c r="A120" s="61" t="s">
        <v>102</v>
      </c>
      <c r="B120" s="29" t="s">
        <v>103</v>
      </c>
      <c r="C120" s="27" t="s">
        <v>31</v>
      </c>
      <c r="D120" s="48">
        <v>7</v>
      </c>
      <c r="E120" s="19"/>
    </row>
    <row r="121" spans="1:5" ht="25.5" customHeight="1">
      <c r="A121" s="61" t="s">
        <v>75</v>
      </c>
      <c r="B121" s="29" t="s">
        <v>76</v>
      </c>
      <c r="C121" s="27" t="s">
        <v>5</v>
      </c>
      <c r="D121" s="48">
        <v>105.76</v>
      </c>
      <c r="E121" s="19"/>
    </row>
    <row r="122" spans="1:5" ht="33" customHeight="1">
      <c r="A122" s="61" t="s">
        <v>77</v>
      </c>
      <c r="B122" s="29" t="s">
        <v>78</v>
      </c>
      <c r="C122" s="27" t="s">
        <v>5</v>
      </c>
      <c r="D122" s="48">
        <v>132.2</v>
      </c>
      <c r="E122" s="19"/>
    </row>
    <row r="123" spans="1:5" ht="27" customHeight="1">
      <c r="A123" s="37"/>
      <c r="B123" s="28"/>
      <c r="C123" s="27"/>
      <c r="D123" s="48"/>
      <c r="E123" s="19"/>
    </row>
    <row r="124" spans="1:5" ht="4.5" customHeight="1">
      <c r="A124" s="37"/>
      <c r="B124" s="28"/>
      <c r="C124" s="27"/>
      <c r="D124" s="48"/>
      <c r="E124" s="19"/>
    </row>
    <row r="125" spans="1:5" ht="27" customHeight="1">
      <c r="A125" s="37">
        <v>8</v>
      </c>
      <c r="B125" s="28" t="s">
        <v>38</v>
      </c>
      <c r="C125" s="27"/>
      <c r="D125" s="48"/>
      <c r="E125" s="19"/>
    </row>
    <row r="126" spans="1:5" ht="36.75" customHeight="1">
      <c r="A126" s="27">
        <v>73406</v>
      </c>
      <c r="B126" s="29" t="s">
        <v>123</v>
      </c>
      <c r="C126" s="27" t="s">
        <v>29</v>
      </c>
      <c r="D126" s="48">
        <v>72.1</v>
      </c>
      <c r="E126" s="19"/>
    </row>
    <row r="127" spans="1:5" ht="54" customHeight="1">
      <c r="A127" s="39" t="s">
        <v>108</v>
      </c>
      <c r="B127" s="40" t="s">
        <v>109</v>
      </c>
      <c r="C127" s="27" t="s">
        <v>18</v>
      </c>
      <c r="D127" s="47">
        <v>227.66</v>
      </c>
      <c r="E127" s="19"/>
    </row>
    <row r="128" spans="1:5" ht="54" customHeight="1">
      <c r="A128" s="39" t="s">
        <v>94</v>
      </c>
      <c r="B128" s="40" t="s">
        <v>95</v>
      </c>
      <c r="C128" s="27" t="s">
        <v>18</v>
      </c>
      <c r="D128" s="47">
        <v>280.63</v>
      </c>
      <c r="E128" s="19"/>
    </row>
    <row r="129" spans="1:5" ht="72.75" customHeight="1">
      <c r="A129" s="27">
        <v>73346</v>
      </c>
      <c r="B129" s="29" t="s">
        <v>30</v>
      </c>
      <c r="C129" s="27" t="s">
        <v>29</v>
      </c>
      <c r="D129" s="48">
        <v>22.82</v>
      </c>
      <c r="E129" s="19"/>
    </row>
    <row r="130" spans="1:5" ht="34.5" customHeight="1">
      <c r="A130" s="27" t="s">
        <v>110</v>
      </c>
      <c r="B130" s="29" t="s">
        <v>111</v>
      </c>
      <c r="C130" s="27" t="s">
        <v>5</v>
      </c>
      <c r="D130" s="48">
        <v>152.48</v>
      </c>
      <c r="E130" s="19"/>
    </row>
    <row r="131" spans="1:5" ht="27" customHeight="1">
      <c r="A131" s="37"/>
      <c r="B131" s="28"/>
      <c r="C131" s="27"/>
      <c r="D131" s="48"/>
      <c r="E131" s="19"/>
    </row>
    <row r="132" spans="1:5" ht="4.5" customHeight="1">
      <c r="A132" s="37"/>
      <c r="B132" s="28"/>
      <c r="C132" s="27"/>
      <c r="D132" s="48"/>
      <c r="E132" s="19"/>
    </row>
    <row r="133" spans="1:5" ht="33.75" customHeight="1">
      <c r="A133" s="49" t="s">
        <v>39</v>
      </c>
      <c r="B133" s="28" t="s">
        <v>86</v>
      </c>
      <c r="C133" s="27"/>
      <c r="D133" s="48"/>
      <c r="E133" s="19"/>
    </row>
    <row r="134" spans="1:5" ht="56.25" customHeight="1">
      <c r="A134" s="39" t="s">
        <v>45</v>
      </c>
      <c r="B134" s="29" t="s">
        <v>46</v>
      </c>
      <c r="C134" s="27" t="s">
        <v>5</v>
      </c>
      <c r="D134" s="48">
        <v>15.75</v>
      </c>
      <c r="E134" s="19"/>
    </row>
    <row r="135" spans="1:5" ht="47.25" customHeight="1">
      <c r="A135" s="39" t="s">
        <v>79</v>
      </c>
      <c r="B135" s="29" t="s">
        <v>80</v>
      </c>
      <c r="C135" s="27" t="s">
        <v>18</v>
      </c>
      <c r="D135" s="48">
        <v>257.5</v>
      </c>
      <c r="E135" s="19"/>
    </row>
    <row r="136" spans="1:5" ht="47.25" customHeight="1">
      <c r="A136" s="39" t="s">
        <v>81</v>
      </c>
      <c r="B136" s="29" t="s">
        <v>82</v>
      </c>
      <c r="C136" s="27" t="s">
        <v>18</v>
      </c>
      <c r="D136" s="48">
        <v>54</v>
      </c>
      <c r="E136" s="19"/>
    </row>
    <row r="137" spans="1:5" ht="33.75" customHeight="1">
      <c r="A137" s="39"/>
      <c r="B137" s="28"/>
      <c r="C137" s="27"/>
      <c r="D137" s="48"/>
      <c r="E137" s="19"/>
    </row>
    <row r="138" spans="1:5" ht="4.5" customHeight="1">
      <c r="A138" s="39"/>
      <c r="B138" s="28"/>
      <c r="C138" s="27"/>
      <c r="D138" s="48"/>
      <c r="E138" s="19"/>
    </row>
    <row r="139" spans="1:5" ht="33.75" customHeight="1">
      <c r="A139" s="49" t="s">
        <v>47</v>
      </c>
      <c r="B139" s="28" t="s">
        <v>87</v>
      </c>
      <c r="C139" s="27"/>
      <c r="D139" s="48"/>
      <c r="E139" s="19"/>
    </row>
    <row r="140" spans="1:5" ht="36.75" customHeight="1">
      <c r="A140" s="39" t="s">
        <v>48</v>
      </c>
      <c r="B140" s="29" t="s">
        <v>125</v>
      </c>
      <c r="C140" s="27" t="s">
        <v>5</v>
      </c>
      <c r="D140" s="48">
        <v>66.3</v>
      </c>
      <c r="E140" s="19"/>
    </row>
    <row r="141" spans="1:5" ht="36.75" customHeight="1">
      <c r="A141" s="39" t="s">
        <v>51</v>
      </c>
      <c r="B141" s="29" t="s">
        <v>126</v>
      </c>
      <c r="C141" s="27" t="s">
        <v>5</v>
      </c>
      <c r="D141" s="48">
        <v>66.3</v>
      </c>
      <c r="E141" s="19"/>
    </row>
    <row r="142" spans="1:5" ht="40.5" customHeight="1">
      <c r="A142" s="39" t="s">
        <v>49</v>
      </c>
      <c r="B142" s="29" t="s">
        <v>50</v>
      </c>
      <c r="C142" s="27" t="s">
        <v>5</v>
      </c>
      <c r="D142" s="48">
        <v>66.3</v>
      </c>
      <c r="E142" s="20"/>
    </row>
    <row r="143" spans="1:5" ht="25.5" customHeight="1">
      <c r="A143" s="27"/>
      <c r="B143" s="28"/>
      <c r="C143" s="27"/>
      <c r="D143" s="48"/>
      <c r="E143" s="19"/>
    </row>
    <row r="144" spans="1:5" ht="4.5" customHeight="1">
      <c r="A144" s="27"/>
      <c r="B144" s="28"/>
      <c r="C144" s="27"/>
      <c r="D144" s="48"/>
      <c r="E144" s="19"/>
    </row>
    <row r="145" spans="1:5" ht="34.5" customHeight="1">
      <c r="A145" s="37">
        <v>11</v>
      </c>
      <c r="B145" s="28" t="s">
        <v>63</v>
      </c>
      <c r="C145" s="27"/>
      <c r="D145" s="48"/>
      <c r="E145" s="19"/>
    </row>
    <row r="146" spans="1:5" ht="31.5" customHeight="1">
      <c r="A146" s="27">
        <v>83671</v>
      </c>
      <c r="B146" s="29" t="s">
        <v>64</v>
      </c>
      <c r="C146" s="27" t="s">
        <v>18</v>
      </c>
      <c r="D146" s="48">
        <v>43.2</v>
      </c>
      <c r="E146" s="19"/>
    </row>
    <row r="147" spans="1:5" ht="66.75" customHeight="1">
      <c r="A147" s="27" t="s">
        <v>117</v>
      </c>
      <c r="B147" s="29" t="s">
        <v>118</v>
      </c>
      <c r="C147" s="27" t="s">
        <v>31</v>
      </c>
      <c r="D147" s="48">
        <v>24</v>
      </c>
      <c r="E147" s="19"/>
    </row>
    <row r="148" spans="1:5" ht="54.75" customHeight="1">
      <c r="A148" s="27" t="s">
        <v>166</v>
      </c>
      <c r="B148" s="29" t="s">
        <v>167</v>
      </c>
      <c r="C148" s="27" t="s">
        <v>31</v>
      </c>
      <c r="D148" s="48">
        <v>0</v>
      </c>
      <c r="E148" s="19"/>
    </row>
    <row r="149" spans="1:5" ht="45.75" customHeight="1">
      <c r="A149" s="27" t="s">
        <v>129</v>
      </c>
      <c r="B149" s="29" t="s">
        <v>130</v>
      </c>
      <c r="C149" s="27" t="s">
        <v>31</v>
      </c>
      <c r="D149" s="48">
        <v>1</v>
      </c>
      <c r="E149" s="19"/>
    </row>
    <row r="150" spans="1:5" ht="25.5" customHeight="1">
      <c r="A150" s="27" t="s">
        <v>115</v>
      </c>
      <c r="B150" s="29" t="s">
        <v>116</v>
      </c>
      <c r="C150" s="27" t="s">
        <v>31</v>
      </c>
      <c r="D150" s="48">
        <v>1</v>
      </c>
      <c r="E150" s="19"/>
    </row>
    <row r="151" spans="1:5" ht="25.5" customHeight="1">
      <c r="A151" s="27">
        <v>12774</v>
      </c>
      <c r="B151" s="29" t="s">
        <v>165</v>
      </c>
      <c r="C151" s="27" t="s">
        <v>31</v>
      </c>
      <c r="D151" s="48">
        <v>0</v>
      </c>
      <c r="E151" s="19"/>
    </row>
    <row r="152" spans="1:5" ht="34.5" customHeight="1">
      <c r="A152" s="27">
        <v>11762</v>
      </c>
      <c r="B152" s="29" t="s">
        <v>145</v>
      </c>
      <c r="C152" s="27" t="s">
        <v>31</v>
      </c>
      <c r="D152" s="48">
        <v>8</v>
      </c>
      <c r="E152" s="19"/>
    </row>
    <row r="153" spans="1:5" ht="42.75" customHeight="1">
      <c r="A153" s="27" t="s">
        <v>119</v>
      </c>
      <c r="B153" s="29" t="s">
        <v>120</v>
      </c>
      <c r="C153" s="27" t="s">
        <v>18</v>
      </c>
      <c r="D153" s="48">
        <v>117.5</v>
      </c>
      <c r="E153" s="19"/>
    </row>
    <row r="154" spans="1:5" ht="40.5" customHeight="1">
      <c r="A154" s="27" t="s">
        <v>168</v>
      </c>
      <c r="B154" s="29" t="s">
        <v>169</v>
      </c>
      <c r="C154" s="27" t="s">
        <v>18</v>
      </c>
      <c r="D154" s="48">
        <v>0</v>
      </c>
      <c r="E154" s="19"/>
    </row>
    <row r="155" spans="1:6" ht="35.25" customHeight="1">
      <c r="A155" s="27" t="s">
        <v>113</v>
      </c>
      <c r="B155" s="29" t="s">
        <v>114</v>
      </c>
      <c r="C155" s="27" t="s">
        <v>31</v>
      </c>
      <c r="D155" s="48">
        <v>8</v>
      </c>
      <c r="E155" s="19"/>
      <c r="F155" s="54"/>
    </row>
    <row r="156" spans="1:5" ht="46.5" customHeight="1">
      <c r="A156" s="27" t="s">
        <v>183</v>
      </c>
      <c r="B156" s="53" t="s">
        <v>184</v>
      </c>
      <c r="C156" s="27" t="s">
        <v>31</v>
      </c>
      <c r="D156" s="48">
        <v>0</v>
      </c>
      <c r="E156" s="19"/>
    </row>
    <row r="157" spans="1:5" ht="42.75" customHeight="1">
      <c r="A157" s="27" t="s">
        <v>96</v>
      </c>
      <c r="B157" s="29" t="s">
        <v>97</v>
      </c>
      <c r="C157" s="27" t="s">
        <v>31</v>
      </c>
      <c r="D157" s="48">
        <v>10</v>
      </c>
      <c r="E157" s="19"/>
    </row>
    <row r="158" spans="1:5" ht="29.25" customHeight="1">
      <c r="A158" s="27" t="s">
        <v>98</v>
      </c>
      <c r="B158" s="29" t="s">
        <v>99</v>
      </c>
      <c r="C158" s="27" t="s">
        <v>31</v>
      </c>
      <c r="D158" s="48">
        <v>10</v>
      </c>
      <c r="E158" s="19"/>
    </row>
    <row r="159" spans="1:5" ht="41.25" customHeight="1">
      <c r="A159" s="27" t="s">
        <v>100</v>
      </c>
      <c r="B159" s="56" t="s">
        <v>101</v>
      </c>
      <c r="C159" s="27" t="s">
        <v>31</v>
      </c>
      <c r="D159" s="48">
        <v>10</v>
      </c>
      <c r="E159" s="19"/>
    </row>
    <row r="160" spans="1:5" ht="41.25" customHeight="1">
      <c r="A160" s="63">
        <v>12378</v>
      </c>
      <c r="B160" s="57" t="s">
        <v>185</v>
      </c>
      <c r="C160" s="55" t="s">
        <v>31</v>
      </c>
      <c r="D160" s="48">
        <v>0</v>
      </c>
      <c r="E160" s="19"/>
    </row>
    <row r="161" spans="1:5" ht="44.25" customHeight="1">
      <c r="A161" s="27">
        <v>83475</v>
      </c>
      <c r="B161" s="29" t="s">
        <v>159</v>
      </c>
      <c r="C161" s="27" t="s">
        <v>31</v>
      </c>
      <c r="D161" s="48">
        <v>0</v>
      </c>
      <c r="E161" s="19"/>
    </row>
    <row r="162" spans="1:5" ht="27" customHeight="1">
      <c r="A162" s="27">
        <v>12214</v>
      </c>
      <c r="B162" s="29" t="s">
        <v>160</v>
      </c>
      <c r="C162" s="27" t="s">
        <v>31</v>
      </c>
      <c r="D162" s="48">
        <v>0</v>
      </c>
      <c r="E162" s="19"/>
    </row>
    <row r="163" spans="1:5" ht="39.75" customHeight="1">
      <c r="A163" s="27">
        <v>83479</v>
      </c>
      <c r="B163" s="29" t="s">
        <v>127</v>
      </c>
      <c r="C163" s="27" t="s">
        <v>31</v>
      </c>
      <c r="D163" s="48">
        <v>50</v>
      </c>
      <c r="E163" s="19"/>
    </row>
    <row r="164" spans="1:5" ht="39.75" customHeight="1">
      <c r="A164" s="27">
        <v>83480</v>
      </c>
      <c r="B164" s="29" t="s">
        <v>170</v>
      </c>
      <c r="C164" s="27" t="s">
        <v>31</v>
      </c>
      <c r="D164" s="48">
        <v>0</v>
      </c>
      <c r="E164" s="19"/>
    </row>
    <row r="165" spans="1:5" ht="44.25" customHeight="1">
      <c r="A165" s="27" t="s">
        <v>89</v>
      </c>
      <c r="B165" s="29" t="s">
        <v>128</v>
      </c>
      <c r="C165" s="27" t="s">
        <v>31</v>
      </c>
      <c r="D165" s="48">
        <v>50</v>
      </c>
      <c r="E165" s="19"/>
    </row>
    <row r="166" spans="1:5" ht="36" customHeight="1">
      <c r="A166" s="27">
        <v>83399</v>
      </c>
      <c r="B166" s="29" t="s">
        <v>88</v>
      </c>
      <c r="C166" s="27" t="s">
        <v>31</v>
      </c>
      <c r="D166" s="48">
        <v>24</v>
      </c>
      <c r="E166" s="19"/>
    </row>
    <row r="167" spans="1:5" ht="36" customHeight="1">
      <c r="A167" s="27">
        <v>68069</v>
      </c>
      <c r="B167" s="29" t="s">
        <v>133</v>
      </c>
      <c r="C167" s="27" t="s">
        <v>31</v>
      </c>
      <c r="D167" s="48">
        <v>1</v>
      </c>
      <c r="E167" s="19"/>
    </row>
    <row r="168" spans="1:5" ht="36" customHeight="1">
      <c r="A168" s="27" t="s">
        <v>131</v>
      </c>
      <c r="B168" s="29" t="s">
        <v>132</v>
      </c>
      <c r="C168" s="27" t="s">
        <v>18</v>
      </c>
      <c r="D168" s="48">
        <v>120</v>
      </c>
      <c r="E168" s="19"/>
    </row>
    <row r="169" spans="1:5" ht="36" customHeight="1">
      <c r="A169" s="27" t="s">
        <v>142</v>
      </c>
      <c r="B169" s="29" t="s">
        <v>143</v>
      </c>
      <c r="C169" s="27" t="s">
        <v>18</v>
      </c>
      <c r="D169" s="48">
        <v>120</v>
      </c>
      <c r="E169" s="19"/>
    </row>
    <row r="170" spans="1:5" ht="36" customHeight="1">
      <c r="A170" s="27" t="s">
        <v>146</v>
      </c>
      <c r="B170" s="29" t="s">
        <v>147</v>
      </c>
      <c r="C170" s="27" t="s">
        <v>18</v>
      </c>
      <c r="D170" s="48">
        <v>220</v>
      </c>
      <c r="E170" s="19"/>
    </row>
    <row r="171" spans="1:5" ht="36" customHeight="1">
      <c r="A171" s="27">
        <v>83407</v>
      </c>
      <c r="B171" s="29" t="s">
        <v>144</v>
      </c>
      <c r="C171" s="27" t="s">
        <v>18</v>
      </c>
      <c r="D171" s="48">
        <v>120</v>
      </c>
      <c r="E171" s="19"/>
    </row>
    <row r="172" spans="1:5" ht="82.5" customHeight="1">
      <c r="A172" s="27" t="s">
        <v>134</v>
      </c>
      <c r="B172" s="29" t="s">
        <v>135</v>
      </c>
      <c r="C172" s="27" t="s">
        <v>31</v>
      </c>
      <c r="D172" s="48">
        <v>1</v>
      </c>
      <c r="E172" s="19"/>
    </row>
    <row r="173" spans="1:5" ht="58.5" customHeight="1">
      <c r="A173" s="27" t="s">
        <v>136</v>
      </c>
      <c r="B173" s="29" t="s">
        <v>137</v>
      </c>
      <c r="C173" s="27" t="s">
        <v>31</v>
      </c>
      <c r="D173" s="48">
        <v>1</v>
      </c>
      <c r="E173" s="19"/>
    </row>
    <row r="174" spans="1:5" ht="40.5" customHeight="1">
      <c r="A174" s="27" t="s">
        <v>138</v>
      </c>
      <c r="B174" s="29" t="s">
        <v>139</v>
      </c>
      <c r="C174" s="27" t="s">
        <v>31</v>
      </c>
      <c r="D174" s="48">
        <v>18</v>
      </c>
      <c r="E174" s="19"/>
    </row>
    <row r="175" spans="1:5" ht="34.5" customHeight="1">
      <c r="A175" s="27" t="s">
        <v>140</v>
      </c>
      <c r="B175" s="29" t="s">
        <v>141</v>
      </c>
      <c r="C175" s="27" t="s">
        <v>31</v>
      </c>
      <c r="D175" s="48">
        <v>1</v>
      </c>
      <c r="E175" s="19"/>
    </row>
    <row r="176" spans="1:5" ht="25.5" customHeight="1">
      <c r="A176" s="27"/>
      <c r="B176" s="28"/>
      <c r="C176" s="27"/>
      <c r="D176" s="48"/>
      <c r="E176" s="19"/>
    </row>
    <row r="177" spans="1:5" ht="4.5" customHeight="1">
      <c r="A177" s="27"/>
      <c r="B177" s="28"/>
      <c r="C177" s="27"/>
      <c r="D177" s="48"/>
      <c r="E177" s="19"/>
    </row>
    <row r="178" spans="1:5" ht="25.5" customHeight="1">
      <c r="A178" s="37">
        <v>12</v>
      </c>
      <c r="B178" s="28" t="s">
        <v>40</v>
      </c>
      <c r="C178" s="27"/>
      <c r="D178" s="48"/>
      <c r="E178" s="19"/>
    </row>
    <row r="179" spans="1:5" ht="25.5" customHeight="1">
      <c r="A179" s="27" t="s">
        <v>83</v>
      </c>
      <c r="B179" s="29" t="s">
        <v>84</v>
      </c>
      <c r="C179" s="27" t="s">
        <v>5</v>
      </c>
      <c r="D179" s="48">
        <v>182.5</v>
      </c>
      <c r="E179" s="19"/>
    </row>
    <row r="180" spans="1:5" ht="28.5" customHeight="1">
      <c r="A180" s="27">
        <v>6081</v>
      </c>
      <c r="B180" s="29" t="s">
        <v>85</v>
      </c>
      <c r="C180" s="27" t="s">
        <v>5</v>
      </c>
      <c r="D180" s="48">
        <v>128.83</v>
      </c>
      <c r="E180" s="19"/>
    </row>
    <row r="181" spans="1:5" ht="25.5" customHeight="1">
      <c r="A181" s="27">
        <v>9537</v>
      </c>
      <c r="B181" s="29" t="s">
        <v>124</v>
      </c>
      <c r="C181" s="27" t="s">
        <v>5</v>
      </c>
      <c r="D181" s="48">
        <v>946.46</v>
      </c>
      <c r="E181" s="19"/>
    </row>
    <row r="182" spans="1:5" ht="25.5" customHeight="1">
      <c r="A182" s="27"/>
      <c r="B182" s="28"/>
      <c r="C182" s="27"/>
      <c r="D182" s="48"/>
      <c r="E182" s="19"/>
    </row>
    <row r="183" spans="1:5" ht="4.5" customHeight="1">
      <c r="A183" s="27"/>
      <c r="B183" s="28"/>
      <c r="C183" s="27"/>
      <c r="D183" s="48"/>
      <c r="E183" s="19"/>
    </row>
    <row r="184" spans="1:5" ht="25.5" customHeight="1">
      <c r="A184" s="27"/>
      <c r="B184" s="28"/>
      <c r="C184" s="27"/>
      <c r="D184" s="48"/>
      <c r="E184" s="19"/>
    </row>
    <row r="185" spans="1:5" ht="32.25" customHeight="1">
      <c r="A185" s="37"/>
      <c r="B185" s="28"/>
      <c r="C185" s="27"/>
      <c r="D185" s="48"/>
      <c r="E185" s="19"/>
    </row>
    <row r="186" spans="1:5" ht="30.75" customHeight="1">
      <c r="A186" s="50"/>
      <c r="B186" s="51"/>
      <c r="C186" s="52"/>
      <c r="D186" s="52"/>
      <c r="E186" s="18"/>
    </row>
    <row r="187" spans="1:5" ht="24.75" customHeight="1">
      <c r="A187" s="64"/>
      <c r="B187" s="263"/>
      <c r="C187" s="264"/>
      <c r="D187" s="264"/>
      <c r="E187" s="19"/>
    </row>
    <row r="188" spans="1:5" ht="12.75">
      <c r="A188" s="15"/>
      <c r="B188" s="16"/>
      <c r="C188" s="14"/>
      <c r="D188" s="14"/>
      <c r="E188" s="20"/>
    </row>
    <row r="189" spans="1:5" ht="12.75">
      <c r="A189" s="58"/>
      <c r="B189" s="59"/>
      <c r="C189" s="14"/>
      <c r="D189" s="14"/>
      <c r="E189" s="20"/>
    </row>
    <row r="190" spans="1:5" ht="13.5" customHeight="1">
      <c r="A190" s="5"/>
      <c r="B190" s="5"/>
      <c r="C190" s="237"/>
      <c r="D190" s="60"/>
      <c r="E190" s="22"/>
    </row>
    <row r="191" spans="1:5" ht="12.75">
      <c r="A191" s="5"/>
      <c r="B191" s="5"/>
      <c r="C191" s="237"/>
      <c r="D191" s="60"/>
      <c r="E191" s="22"/>
    </row>
    <row r="192" spans="1:5" ht="12.75">
      <c r="A192" s="5"/>
      <c r="B192" s="5"/>
      <c r="C192" s="237"/>
      <c r="D192" s="60"/>
      <c r="E192" s="22"/>
    </row>
    <row r="193" spans="1:5" ht="12.75">
      <c r="A193" s="5"/>
      <c r="B193" s="5"/>
      <c r="C193" s="237"/>
      <c r="D193" s="60"/>
      <c r="E193" s="5"/>
    </row>
    <row r="194" spans="1:5" ht="12.75">
      <c r="A194" s="5"/>
      <c r="B194" s="5"/>
      <c r="C194" s="237"/>
      <c r="D194" s="60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</sheetData>
  <sheetProtection/>
  <mergeCells count="13">
    <mergeCell ref="A1:A5"/>
    <mergeCell ref="B1:D3"/>
    <mergeCell ref="B4:D5"/>
    <mergeCell ref="A6:B6"/>
    <mergeCell ref="A7:B7"/>
    <mergeCell ref="A9:C9"/>
    <mergeCell ref="B15:D15"/>
    <mergeCell ref="B187:D187"/>
    <mergeCell ref="C190:C194"/>
    <mergeCell ref="A12:A14"/>
    <mergeCell ref="B12:B14"/>
    <mergeCell ref="C12:C14"/>
    <mergeCell ref="D12:D14"/>
  </mergeCells>
  <printOptions/>
  <pageMargins left="0.4330708661417323" right="0.11811023622047245" top="0.7086614173228347" bottom="0.35433070866141736" header="0.2755905511811024" footer="0.3937007874015748"/>
  <pageSetup horizontalDpi="360" verticalDpi="36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5"/>
  <sheetViews>
    <sheetView showGridLines="0" view="pageBreakPreview" zoomScale="75" zoomScaleNormal="75" zoomScaleSheetLayoutView="75" zoomScalePageLayoutView="0" workbookViewId="0" topLeftCell="A559">
      <selection activeCell="A791" sqref="A791"/>
    </sheetView>
  </sheetViews>
  <sheetFormatPr defaultColWidth="9.140625" defaultRowHeight="12.75"/>
  <cols>
    <col min="1" max="1" width="14.8515625" style="0" customWidth="1"/>
    <col min="2" max="2" width="121.57421875" style="0" customWidth="1"/>
    <col min="3" max="6" width="12.00390625" style="0" customWidth="1"/>
    <col min="7" max="7" width="15.57421875" style="0" customWidth="1"/>
    <col min="8" max="8" width="13.8515625" style="0" customWidth="1"/>
  </cols>
  <sheetData>
    <row r="1" spans="1:8" ht="24.75" customHeight="1">
      <c r="A1" s="272"/>
      <c r="B1" s="274" t="s">
        <v>148</v>
      </c>
      <c r="C1" s="274"/>
      <c r="D1" s="274"/>
      <c r="E1" s="274"/>
      <c r="F1" s="274"/>
      <c r="G1" s="274"/>
      <c r="H1" s="1"/>
    </row>
    <row r="2" spans="1:8" ht="24.75" customHeight="1">
      <c r="A2" s="273"/>
      <c r="B2" s="275"/>
      <c r="C2" s="275"/>
      <c r="D2" s="275"/>
      <c r="E2" s="275"/>
      <c r="F2" s="275"/>
      <c r="G2" s="275"/>
      <c r="H2" s="1"/>
    </row>
    <row r="3" spans="1:8" ht="24.75" customHeight="1">
      <c r="A3" s="273"/>
      <c r="B3" s="275"/>
      <c r="C3" s="275"/>
      <c r="D3" s="275"/>
      <c r="E3" s="275"/>
      <c r="F3" s="275"/>
      <c r="G3" s="275"/>
      <c r="H3" s="1"/>
    </row>
    <row r="4" spans="1:8" ht="24.75" customHeight="1">
      <c r="A4" s="273"/>
      <c r="B4" s="275" t="s">
        <v>332</v>
      </c>
      <c r="C4" s="275"/>
      <c r="D4" s="275"/>
      <c r="E4" s="275"/>
      <c r="F4" s="275"/>
      <c r="G4" s="275"/>
      <c r="H4" s="1"/>
    </row>
    <row r="5" spans="1:8" ht="21" customHeight="1">
      <c r="A5" s="273"/>
      <c r="B5" s="275"/>
      <c r="C5" s="275"/>
      <c r="D5" s="275"/>
      <c r="E5" s="275"/>
      <c r="F5" s="275"/>
      <c r="G5" s="275"/>
      <c r="H5" s="1"/>
    </row>
    <row r="6" spans="1:8" ht="26.25" customHeight="1">
      <c r="A6" s="276" t="s">
        <v>32</v>
      </c>
      <c r="B6" s="277"/>
      <c r="C6" s="121"/>
      <c r="D6" s="121"/>
      <c r="E6" s="121"/>
      <c r="F6" s="122"/>
      <c r="G6" s="122"/>
      <c r="H6" s="1"/>
    </row>
    <row r="7" spans="1:8" ht="22.5" customHeight="1">
      <c r="A7" s="276" t="s">
        <v>33</v>
      </c>
      <c r="B7" s="277"/>
      <c r="C7" s="121"/>
      <c r="D7" s="121"/>
      <c r="E7" s="121"/>
      <c r="F7" s="122"/>
      <c r="G7" s="122"/>
      <c r="H7" s="1"/>
    </row>
    <row r="8" spans="1:8" ht="4.5" customHeight="1">
      <c r="A8" s="123"/>
      <c r="B8" s="124"/>
      <c r="C8" s="124"/>
      <c r="D8" s="124"/>
      <c r="E8" s="124"/>
      <c r="F8" s="124"/>
      <c r="G8" s="124"/>
      <c r="H8" s="1"/>
    </row>
    <row r="9" spans="1:8" ht="30" customHeight="1">
      <c r="A9" s="280" t="s">
        <v>679</v>
      </c>
      <c r="B9" s="281"/>
      <c r="C9" s="281"/>
      <c r="D9" s="281"/>
      <c r="E9" s="281"/>
      <c r="F9" s="281"/>
      <c r="G9" s="122"/>
      <c r="H9" s="5"/>
    </row>
    <row r="10" spans="1:8" ht="4.5" customHeight="1">
      <c r="A10" s="125"/>
      <c r="B10" s="125"/>
      <c r="C10" s="125"/>
      <c r="D10" s="125"/>
      <c r="E10" s="125"/>
      <c r="F10" s="122"/>
      <c r="G10" s="122"/>
      <c r="H10" s="5"/>
    </row>
    <row r="11" spans="1:8" ht="4.5" customHeight="1">
      <c r="A11" s="125"/>
      <c r="B11" s="125"/>
      <c r="C11" s="125"/>
      <c r="D11" s="125"/>
      <c r="E11" s="125"/>
      <c r="F11" s="122"/>
      <c r="G11" s="122"/>
      <c r="H11" s="5"/>
    </row>
    <row r="12" spans="1:8" ht="12.75" customHeight="1">
      <c r="A12" s="236" t="s">
        <v>153</v>
      </c>
      <c r="B12" s="236" t="s">
        <v>150</v>
      </c>
      <c r="C12" s="282"/>
      <c r="D12" s="283"/>
      <c r="E12" s="284"/>
      <c r="F12" s="236" t="s">
        <v>0</v>
      </c>
      <c r="G12" s="236" t="s">
        <v>1</v>
      </c>
      <c r="H12" s="5"/>
    </row>
    <row r="13" spans="1:8" ht="12.75" customHeight="1">
      <c r="A13" s="236"/>
      <c r="B13" s="236"/>
      <c r="C13" s="285"/>
      <c r="D13" s="286"/>
      <c r="E13" s="287"/>
      <c r="F13" s="236"/>
      <c r="G13" s="236"/>
      <c r="H13" s="5"/>
    </row>
    <row r="14" spans="1:8" ht="6.75" customHeight="1">
      <c r="A14" s="236"/>
      <c r="B14" s="236"/>
      <c r="C14" s="288"/>
      <c r="D14" s="289"/>
      <c r="E14" s="290"/>
      <c r="F14" s="236"/>
      <c r="G14" s="236"/>
      <c r="H14" s="23"/>
    </row>
    <row r="15" spans="1:8" ht="22.5" customHeight="1">
      <c r="A15" s="85" t="s">
        <v>273</v>
      </c>
      <c r="B15" s="278" t="s">
        <v>90</v>
      </c>
      <c r="C15" s="278"/>
      <c r="D15" s="278"/>
      <c r="E15" s="278"/>
      <c r="F15" s="278"/>
      <c r="G15" s="278"/>
      <c r="H15" s="18"/>
    </row>
    <row r="16" spans="1:8" ht="33.75" customHeight="1">
      <c r="A16" s="88" t="s">
        <v>627</v>
      </c>
      <c r="B16" s="89" t="s">
        <v>628</v>
      </c>
      <c r="C16" s="99"/>
      <c r="D16" s="99"/>
      <c r="E16" s="99"/>
      <c r="F16" s="87" t="s">
        <v>5</v>
      </c>
      <c r="G16" s="97">
        <v>785.42</v>
      </c>
      <c r="H16" s="20"/>
    </row>
    <row r="17" spans="1:8" ht="27" customHeight="1">
      <c r="A17" s="98"/>
      <c r="B17" s="99" t="s">
        <v>614</v>
      </c>
      <c r="C17" s="99"/>
      <c r="D17" s="99"/>
      <c r="E17" s="99"/>
      <c r="F17" s="87"/>
      <c r="G17" s="97"/>
      <c r="H17" s="20"/>
    </row>
    <row r="18" spans="1:8" ht="24.75" customHeight="1">
      <c r="A18" s="98"/>
      <c r="B18" s="99" t="s">
        <v>615</v>
      </c>
      <c r="C18" s="99"/>
      <c r="D18" s="99"/>
      <c r="E18" s="99"/>
      <c r="F18" s="87"/>
      <c r="G18" s="97"/>
      <c r="H18" s="20"/>
    </row>
    <row r="19" spans="1:8" ht="23.25" customHeight="1">
      <c r="A19" s="98"/>
      <c r="B19" s="104" t="s">
        <v>616</v>
      </c>
      <c r="C19" s="99"/>
      <c r="D19" s="99"/>
      <c r="E19" s="99"/>
      <c r="F19" s="87"/>
      <c r="G19" s="97"/>
      <c r="H19" s="20"/>
    </row>
    <row r="20" spans="1:8" ht="23.25" customHeight="1">
      <c r="A20" s="98"/>
      <c r="B20" s="99"/>
      <c r="C20" s="99"/>
      <c r="D20" s="99"/>
      <c r="E20" s="99"/>
      <c r="F20" s="87"/>
      <c r="G20" s="97"/>
      <c r="H20" s="20"/>
    </row>
    <row r="21" spans="1:8" ht="4.5" customHeight="1">
      <c r="A21" s="93"/>
      <c r="B21" s="94"/>
      <c r="C21" s="94"/>
      <c r="D21" s="94"/>
      <c r="E21" s="94"/>
      <c r="F21" s="93"/>
      <c r="G21" s="95"/>
      <c r="H21" s="19"/>
    </row>
    <row r="22" spans="1:8" ht="21.75" customHeight="1">
      <c r="A22" s="84">
        <v>2</v>
      </c>
      <c r="B22" s="96" t="s">
        <v>25</v>
      </c>
      <c r="C22" s="96"/>
      <c r="D22" s="96"/>
      <c r="E22" s="96"/>
      <c r="F22" s="87"/>
      <c r="G22" s="97"/>
      <c r="H22" s="19"/>
    </row>
    <row r="23" spans="1:8" ht="22.5" customHeight="1">
      <c r="A23" s="88" t="s">
        <v>305</v>
      </c>
      <c r="B23" s="89" t="s">
        <v>306</v>
      </c>
      <c r="C23" s="89"/>
      <c r="D23" s="89"/>
      <c r="E23" s="89"/>
      <c r="F23" s="87" t="s">
        <v>31</v>
      </c>
      <c r="G23" s="97">
        <v>1</v>
      </c>
      <c r="H23" s="19"/>
    </row>
    <row r="24" spans="1:8" ht="18.75" customHeight="1">
      <c r="A24" s="98"/>
      <c r="B24" s="99" t="s">
        <v>199</v>
      </c>
      <c r="C24" s="99"/>
      <c r="D24" s="99"/>
      <c r="E24" s="99"/>
      <c r="F24" s="87"/>
      <c r="G24" s="97"/>
      <c r="H24" s="19"/>
    </row>
    <row r="25" spans="1:8" ht="23.25" customHeight="1">
      <c r="A25" s="98"/>
      <c r="B25" s="99"/>
      <c r="C25" s="99"/>
      <c r="D25" s="99"/>
      <c r="E25" s="99"/>
      <c r="F25" s="87"/>
      <c r="G25" s="97"/>
      <c r="H25" s="19"/>
    </row>
    <row r="26" spans="1:8" ht="35.25" customHeight="1">
      <c r="A26" s="88" t="s">
        <v>375</v>
      </c>
      <c r="B26" s="89" t="s">
        <v>376</v>
      </c>
      <c r="C26" s="89"/>
      <c r="D26" s="89"/>
      <c r="E26" s="89"/>
      <c r="F26" s="87" t="s">
        <v>5</v>
      </c>
      <c r="G26" s="97">
        <v>8.51</v>
      </c>
      <c r="H26" s="19"/>
    </row>
    <row r="27" spans="1:8" ht="21" customHeight="1">
      <c r="A27" s="98"/>
      <c r="B27" s="104" t="s">
        <v>379</v>
      </c>
      <c r="C27" s="104"/>
      <c r="D27" s="104"/>
      <c r="E27" s="104"/>
      <c r="F27" s="87"/>
      <c r="G27" s="97"/>
      <c r="H27" s="19"/>
    </row>
    <row r="28" spans="1:8" ht="21" customHeight="1">
      <c r="A28" s="98"/>
      <c r="B28" s="104"/>
      <c r="C28" s="104"/>
      <c r="D28" s="104"/>
      <c r="E28" s="104"/>
      <c r="F28" s="87"/>
      <c r="G28" s="97"/>
      <c r="H28" s="19"/>
    </row>
    <row r="29" spans="1:8" ht="21" customHeight="1">
      <c r="A29" s="88" t="s">
        <v>377</v>
      </c>
      <c r="B29" s="89" t="s">
        <v>378</v>
      </c>
      <c r="C29" s="99"/>
      <c r="D29" s="99"/>
      <c r="E29" s="99"/>
      <c r="F29" s="87" t="s">
        <v>5</v>
      </c>
      <c r="G29" s="97">
        <v>14.65</v>
      </c>
      <c r="H29" s="19"/>
    </row>
    <row r="30" spans="1:8" ht="21" customHeight="1">
      <c r="A30" s="88"/>
      <c r="B30" s="89" t="s">
        <v>654</v>
      </c>
      <c r="C30" s="89"/>
      <c r="D30" s="89"/>
      <c r="E30" s="89"/>
      <c r="F30" s="87"/>
      <c r="G30" s="97"/>
      <c r="H30" s="19"/>
    </row>
    <row r="31" spans="1:8" ht="21" customHeight="1">
      <c r="A31" s="98"/>
      <c r="B31" s="99"/>
      <c r="C31" s="99"/>
      <c r="D31" s="99"/>
      <c r="E31" s="99"/>
      <c r="F31" s="87"/>
      <c r="G31" s="97"/>
      <c r="H31" s="19"/>
    </row>
    <row r="32" spans="1:8" ht="23.25" customHeight="1">
      <c r="A32" s="98" t="s">
        <v>24</v>
      </c>
      <c r="B32" s="99" t="s">
        <v>23</v>
      </c>
      <c r="C32" s="99"/>
      <c r="D32" s="99"/>
      <c r="E32" s="99"/>
      <c r="F32" s="87" t="s">
        <v>5</v>
      </c>
      <c r="G32" s="97">
        <v>4.9</v>
      </c>
      <c r="H32" s="19"/>
    </row>
    <row r="33" spans="1:8" ht="23.25" customHeight="1">
      <c r="A33" s="98"/>
      <c r="B33" s="99" t="s">
        <v>380</v>
      </c>
      <c r="C33" s="99"/>
      <c r="D33" s="99"/>
      <c r="E33" s="99"/>
      <c r="F33" s="87"/>
      <c r="G33" s="97"/>
      <c r="H33" s="19"/>
    </row>
    <row r="34" spans="1:8" ht="23.25" customHeight="1">
      <c r="A34" s="98"/>
      <c r="B34" s="104" t="s">
        <v>381</v>
      </c>
      <c r="C34" s="99"/>
      <c r="D34" s="99"/>
      <c r="E34" s="99"/>
      <c r="F34" s="87"/>
      <c r="G34" s="97"/>
      <c r="H34" s="19"/>
    </row>
    <row r="35" spans="1:8" ht="23.25" customHeight="1">
      <c r="A35" s="98"/>
      <c r="B35" s="99"/>
      <c r="C35" s="99"/>
      <c r="D35" s="99"/>
      <c r="E35" s="99"/>
      <c r="F35" s="87"/>
      <c r="G35" s="97"/>
      <c r="H35" s="19"/>
    </row>
    <row r="36" spans="1:8" ht="27.75" customHeight="1">
      <c r="A36" s="87" t="s">
        <v>43</v>
      </c>
      <c r="B36" s="99" t="s">
        <v>44</v>
      </c>
      <c r="C36" s="99"/>
      <c r="D36" s="99"/>
      <c r="E36" s="99"/>
      <c r="F36" s="87" t="s">
        <v>5</v>
      </c>
      <c r="G36" s="97">
        <v>524.66</v>
      </c>
      <c r="H36" s="19"/>
    </row>
    <row r="37" spans="1:8" ht="27.75" customHeight="1">
      <c r="A37" s="87"/>
      <c r="B37" s="99" t="s">
        <v>659</v>
      </c>
      <c r="C37" s="99"/>
      <c r="D37" s="99"/>
      <c r="E37" s="99"/>
      <c r="F37" s="87"/>
      <c r="G37" s="97"/>
      <c r="H37" s="19"/>
    </row>
    <row r="38" spans="1:8" ht="27.75" customHeight="1">
      <c r="A38" s="87"/>
      <c r="B38" s="99" t="s">
        <v>692</v>
      </c>
      <c r="C38" s="99"/>
      <c r="D38" s="99"/>
      <c r="E38" s="99"/>
      <c r="F38" s="87"/>
      <c r="G38" s="97"/>
      <c r="H38" s="19"/>
    </row>
    <row r="39" spans="1:8" ht="27.75" customHeight="1">
      <c r="A39" s="87"/>
      <c r="B39" s="99" t="s">
        <v>693</v>
      </c>
      <c r="C39" s="99"/>
      <c r="D39" s="99"/>
      <c r="E39" s="99"/>
      <c r="F39" s="87"/>
      <c r="G39" s="97"/>
      <c r="H39" s="19"/>
    </row>
    <row r="40" spans="1:8" ht="27.75" customHeight="1">
      <c r="A40" s="87"/>
      <c r="B40" s="99" t="s">
        <v>694</v>
      </c>
      <c r="C40" s="99"/>
      <c r="D40" s="99"/>
      <c r="E40" s="99"/>
      <c r="F40" s="87"/>
      <c r="G40" s="97"/>
      <c r="H40" s="19"/>
    </row>
    <row r="41" spans="1:8" ht="27.75" customHeight="1">
      <c r="A41" s="87"/>
      <c r="B41" s="99"/>
      <c r="C41" s="99"/>
      <c r="D41" s="99"/>
      <c r="E41" s="99"/>
      <c r="F41" s="87"/>
      <c r="G41" s="97"/>
      <c r="H41" s="19"/>
    </row>
    <row r="42" spans="1:8" ht="4.5" customHeight="1">
      <c r="A42" s="93"/>
      <c r="B42" s="94"/>
      <c r="C42" s="94"/>
      <c r="D42" s="94"/>
      <c r="E42" s="94"/>
      <c r="F42" s="93"/>
      <c r="G42" s="95"/>
      <c r="H42" s="19"/>
    </row>
    <row r="43" spans="1:8" ht="25.5" customHeight="1">
      <c r="A43" s="84">
        <v>3</v>
      </c>
      <c r="B43" s="96" t="s">
        <v>26</v>
      </c>
      <c r="C43" s="96"/>
      <c r="D43" s="96"/>
      <c r="E43" s="96"/>
      <c r="F43" s="87"/>
      <c r="G43" s="97"/>
      <c r="H43" s="19"/>
    </row>
    <row r="44" spans="1:8" ht="24" customHeight="1">
      <c r="A44" s="87">
        <v>93358</v>
      </c>
      <c r="B44" s="99" t="s">
        <v>335</v>
      </c>
      <c r="C44" s="99"/>
      <c r="D44" s="99"/>
      <c r="E44" s="99"/>
      <c r="F44" s="87" t="s">
        <v>29</v>
      </c>
      <c r="G44" s="97">
        <v>138.75</v>
      </c>
      <c r="H44" s="19"/>
    </row>
    <row r="45" spans="1:8" ht="25.5" customHeight="1">
      <c r="A45" s="87"/>
      <c r="B45" s="99" t="s">
        <v>764</v>
      </c>
      <c r="C45" s="99"/>
      <c r="D45" s="99"/>
      <c r="E45" s="99"/>
      <c r="F45" s="87"/>
      <c r="G45" s="97"/>
      <c r="H45" s="19"/>
    </row>
    <row r="46" spans="1:8" ht="25.5" customHeight="1">
      <c r="A46" s="87"/>
      <c r="B46" s="99" t="s">
        <v>763</v>
      </c>
      <c r="C46" s="99"/>
      <c r="D46" s="99"/>
      <c r="E46" s="99"/>
      <c r="F46" s="87"/>
      <c r="G46" s="97"/>
      <c r="H46" s="19"/>
    </row>
    <row r="47" spans="1:8" ht="25.5" customHeight="1">
      <c r="A47" s="87"/>
      <c r="B47" s="99" t="s">
        <v>762</v>
      </c>
      <c r="C47" s="99"/>
      <c r="D47" s="99"/>
      <c r="E47" s="99"/>
      <c r="F47" s="87"/>
      <c r="G47" s="97"/>
      <c r="H47" s="19"/>
    </row>
    <row r="48" spans="1:8" ht="25.5" customHeight="1">
      <c r="A48" s="87"/>
      <c r="B48" s="99" t="s">
        <v>660</v>
      </c>
      <c r="C48" s="99"/>
      <c r="D48" s="99"/>
      <c r="E48" s="99"/>
      <c r="F48" s="87"/>
      <c r="G48" s="97"/>
      <c r="H48" s="19"/>
    </row>
    <row r="49" spans="1:8" ht="25.5" customHeight="1">
      <c r="A49" s="87"/>
      <c r="B49" s="99" t="s">
        <v>765</v>
      </c>
      <c r="C49" s="99"/>
      <c r="D49" s="99"/>
      <c r="E49" s="99"/>
      <c r="F49" s="87"/>
      <c r="G49" s="97"/>
      <c r="H49" s="19"/>
    </row>
    <row r="50" spans="1:8" ht="25.5" customHeight="1">
      <c r="A50" s="87"/>
      <c r="B50" s="99"/>
      <c r="C50" s="99"/>
      <c r="D50" s="99"/>
      <c r="E50" s="99"/>
      <c r="F50" s="87"/>
      <c r="G50" s="97"/>
      <c r="H50" s="19"/>
    </row>
    <row r="51" spans="1:8" ht="26.25" customHeight="1">
      <c r="A51" s="87" t="s">
        <v>55</v>
      </c>
      <c r="B51" s="99" t="s">
        <v>336</v>
      </c>
      <c r="C51" s="99"/>
      <c r="D51" s="99"/>
      <c r="E51" s="99"/>
      <c r="F51" s="87" t="s">
        <v>29</v>
      </c>
      <c r="G51" s="97">
        <v>14.41</v>
      </c>
      <c r="H51" s="19"/>
    </row>
    <row r="52" spans="1:8" ht="25.5" customHeight="1">
      <c r="A52" s="87"/>
      <c r="B52" s="104" t="s">
        <v>766</v>
      </c>
      <c r="C52" s="99"/>
      <c r="D52" s="99"/>
      <c r="E52" s="99"/>
      <c r="F52" s="87"/>
      <c r="G52" s="97"/>
      <c r="H52" s="19"/>
    </row>
    <row r="53" spans="1:8" ht="25.5" customHeight="1">
      <c r="A53" s="87"/>
      <c r="B53" s="99"/>
      <c r="C53" s="99"/>
      <c r="D53" s="99"/>
      <c r="E53" s="99"/>
      <c r="F53" s="87"/>
      <c r="G53" s="97"/>
      <c r="H53" s="19"/>
    </row>
    <row r="54" spans="1:8" ht="25.5" customHeight="1">
      <c r="A54" s="87">
        <v>72897</v>
      </c>
      <c r="B54" s="99" t="s">
        <v>307</v>
      </c>
      <c r="C54" s="99"/>
      <c r="D54" s="99"/>
      <c r="E54" s="99"/>
      <c r="F54" s="87" t="s">
        <v>29</v>
      </c>
      <c r="G54" s="97">
        <v>222.67</v>
      </c>
      <c r="H54" s="19"/>
    </row>
    <row r="55" spans="1:8" ht="25.5" customHeight="1">
      <c r="A55" s="87"/>
      <c r="B55" s="99" t="s">
        <v>931</v>
      </c>
      <c r="C55" s="99"/>
      <c r="D55" s="99"/>
      <c r="E55" s="99"/>
      <c r="F55" s="87"/>
      <c r="G55" s="97"/>
      <c r="H55" s="19"/>
    </row>
    <row r="56" spans="1:8" ht="25.5" customHeight="1">
      <c r="A56" s="87"/>
      <c r="B56" s="99" t="s">
        <v>655</v>
      </c>
      <c r="C56" s="99"/>
      <c r="D56" s="99"/>
      <c r="E56" s="99"/>
      <c r="F56" s="87"/>
      <c r="G56" s="97"/>
      <c r="H56" s="19"/>
    </row>
    <row r="57" spans="1:8" ht="25.5" customHeight="1">
      <c r="A57" s="87"/>
      <c r="B57" s="99" t="s">
        <v>656</v>
      </c>
      <c r="C57" s="99"/>
      <c r="D57" s="99"/>
      <c r="E57" s="99"/>
      <c r="F57" s="87"/>
      <c r="G57" s="97"/>
      <c r="H57" s="19"/>
    </row>
    <row r="58" spans="1:8" ht="25.5" customHeight="1">
      <c r="A58" s="87"/>
      <c r="B58" s="104" t="s">
        <v>618</v>
      </c>
      <c r="C58" s="99"/>
      <c r="D58" s="99"/>
      <c r="E58" s="99"/>
      <c r="F58" s="87"/>
      <c r="G58" s="97"/>
      <c r="H58" s="19"/>
    </row>
    <row r="59" spans="1:8" ht="25.5" customHeight="1">
      <c r="A59" s="87"/>
      <c r="B59" s="104" t="s">
        <v>617</v>
      </c>
      <c r="C59" s="99"/>
      <c r="D59" s="99"/>
      <c r="E59" s="99"/>
      <c r="F59" s="87"/>
      <c r="G59" s="97"/>
      <c r="H59" s="19"/>
    </row>
    <row r="60" spans="1:8" ht="25.5" customHeight="1">
      <c r="A60" s="87"/>
      <c r="B60" s="104"/>
      <c r="C60" s="99"/>
      <c r="D60" s="99"/>
      <c r="E60" s="99"/>
      <c r="F60" s="87"/>
      <c r="G60" s="97"/>
      <c r="H60" s="19"/>
    </row>
    <row r="61" spans="1:8" ht="25.5" customHeight="1">
      <c r="A61" s="87"/>
      <c r="B61" s="96" t="s">
        <v>929</v>
      </c>
      <c r="C61" s="99"/>
      <c r="D61" s="99"/>
      <c r="E61" s="99"/>
      <c r="F61" s="87"/>
      <c r="G61" s="97"/>
      <c r="H61" s="19"/>
    </row>
    <row r="62" spans="1:8" ht="25.5" customHeight="1">
      <c r="A62" s="87"/>
      <c r="B62" s="99" t="s">
        <v>201</v>
      </c>
      <c r="C62" s="99"/>
      <c r="D62" s="99"/>
      <c r="E62" s="99"/>
      <c r="F62" s="87"/>
      <c r="G62" s="97"/>
      <c r="H62" s="19"/>
    </row>
    <row r="63" spans="1:8" ht="25.5" customHeight="1">
      <c r="A63" s="87"/>
      <c r="B63" s="99" t="s">
        <v>657</v>
      </c>
      <c r="C63" s="99"/>
      <c r="D63" s="99"/>
      <c r="E63" s="99"/>
      <c r="F63" s="87"/>
      <c r="G63" s="97"/>
      <c r="H63" s="19"/>
    </row>
    <row r="64" spans="1:8" ht="25.5" customHeight="1">
      <c r="A64" s="87"/>
      <c r="B64" s="99" t="s">
        <v>658</v>
      </c>
      <c r="C64" s="99"/>
      <c r="D64" s="99"/>
      <c r="E64" s="99"/>
      <c r="F64" s="87"/>
      <c r="G64" s="97"/>
      <c r="H64" s="19"/>
    </row>
    <row r="65" spans="1:8" ht="25.5" customHeight="1">
      <c r="A65" s="87"/>
      <c r="B65" s="99" t="s">
        <v>767</v>
      </c>
      <c r="C65" s="99"/>
      <c r="D65" s="99"/>
      <c r="E65" s="99"/>
      <c r="F65" s="87"/>
      <c r="G65" s="97"/>
      <c r="H65" s="19"/>
    </row>
    <row r="66" spans="1:8" ht="25.5" customHeight="1">
      <c r="A66" s="87"/>
      <c r="B66" s="99"/>
      <c r="C66" s="99"/>
      <c r="D66" s="99"/>
      <c r="E66" s="99"/>
      <c r="F66" s="87"/>
      <c r="G66" s="97"/>
      <c r="H66" s="19"/>
    </row>
    <row r="67" spans="1:8" ht="25.5" customHeight="1">
      <c r="A67" s="87"/>
      <c r="B67" s="96" t="s">
        <v>932</v>
      </c>
      <c r="C67" s="99"/>
      <c r="D67" s="99"/>
      <c r="E67" s="99"/>
      <c r="F67" s="87"/>
      <c r="G67" s="97"/>
      <c r="H67" s="19"/>
    </row>
    <row r="68" spans="1:8" ht="25.5" customHeight="1">
      <c r="A68" s="87"/>
      <c r="B68" s="99" t="s">
        <v>768</v>
      </c>
      <c r="C68" s="99"/>
      <c r="D68" s="99"/>
      <c r="E68" s="99"/>
      <c r="F68" s="87"/>
      <c r="G68" s="97"/>
      <c r="H68" s="19"/>
    </row>
    <row r="69" spans="1:8" ht="25.5" customHeight="1">
      <c r="A69" s="87"/>
      <c r="B69" s="99" t="s">
        <v>414</v>
      </c>
      <c r="C69" s="99"/>
      <c r="D69" s="99"/>
      <c r="E69" s="99"/>
      <c r="F69" s="87"/>
      <c r="G69" s="97"/>
      <c r="H69" s="19"/>
    </row>
    <row r="70" spans="1:8" ht="25.5" customHeight="1">
      <c r="A70" s="87"/>
      <c r="B70" s="99" t="s">
        <v>619</v>
      </c>
      <c r="C70" s="99"/>
      <c r="D70" s="99"/>
      <c r="E70" s="99"/>
      <c r="F70" s="87"/>
      <c r="G70" s="97"/>
      <c r="H70" s="19"/>
    </row>
    <row r="71" spans="1:8" ht="25.5" customHeight="1">
      <c r="A71" s="87"/>
      <c r="B71" s="99" t="s">
        <v>620</v>
      </c>
      <c r="C71" s="99"/>
      <c r="D71" s="99"/>
      <c r="E71" s="99"/>
      <c r="F71" s="87"/>
      <c r="G71" s="97"/>
      <c r="H71" s="19"/>
    </row>
    <row r="72" spans="1:8" ht="25.5" customHeight="1">
      <c r="A72" s="87"/>
      <c r="B72" s="99" t="s">
        <v>621</v>
      </c>
      <c r="C72" s="99"/>
      <c r="D72" s="99"/>
      <c r="E72" s="99"/>
      <c r="F72" s="87"/>
      <c r="G72" s="97"/>
      <c r="H72" s="19"/>
    </row>
    <row r="73" spans="1:8" ht="25.5" customHeight="1">
      <c r="A73" s="87"/>
      <c r="B73" s="99" t="s">
        <v>769</v>
      </c>
      <c r="C73" s="99"/>
      <c r="D73" s="99"/>
      <c r="E73" s="99"/>
      <c r="F73" s="87"/>
      <c r="G73" s="97"/>
      <c r="H73" s="19"/>
    </row>
    <row r="74" spans="1:8" ht="25.5" customHeight="1">
      <c r="A74" s="87"/>
      <c r="B74" s="99"/>
      <c r="C74" s="99"/>
      <c r="D74" s="99"/>
      <c r="E74" s="99"/>
      <c r="F74" s="87"/>
      <c r="G74" s="97"/>
      <c r="H74" s="19"/>
    </row>
    <row r="75" spans="1:8" ht="25.5" customHeight="1">
      <c r="A75" s="87"/>
      <c r="B75" s="96" t="s">
        <v>936</v>
      </c>
      <c r="C75" s="99"/>
      <c r="D75" s="99"/>
      <c r="E75" s="99"/>
      <c r="F75" s="87"/>
      <c r="G75" s="97"/>
      <c r="H75" s="19"/>
    </row>
    <row r="76" spans="1:8" ht="25.5" customHeight="1">
      <c r="A76" s="87"/>
      <c r="B76" s="99" t="s">
        <v>770</v>
      </c>
      <c r="C76" s="99"/>
      <c r="D76" s="99"/>
      <c r="E76" s="99"/>
      <c r="F76" s="87"/>
      <c r="G76" s="97"/>
      <c r="H76" s="19"/>
    </row>
    <row r="77" spans="1:8" ht="25.5" customHeight="1">
      <c r="A77" s="87"/>
      <c r="B77" s="99"/>
      <c r="C77" s="99"/>
      <c r="D77" s="99"/>
      <c r="E77" s="99"/>
      <c r="F77" s="87"/>
      <c r="G77" s="97"/>
      <c r="H77" s="19"/>
    </row>
    <row r="78" spans="1:8" ht="25.5" customHeight="1">
      <c r="A78" s="87"/>
      <c r="B78" s="96" t="s">
        <v>930</v>
      </c>
      <c r="C78" s="99"/>
      <c r="D78" s="99"/>
      <c r="E78" s="99"/>
      <c r="F78" s="87"/>
      <c r="G78" s="97"/>
      <c r="H78" s="19"/>
    </row>
    <row r="79" spans="1:8" ht="25.5" customHeight="1">
      <c r="A79" s="87"/>
      <c r="B79" s="99" t="s">
        <v>201</v>
      </c>
      <c r="C79" s="99"/>
      <c r="D79" s="99"/>
      <c r="E79" s="99"/>
      <c r="F79" s="87"/>
      <c r="G79" s="97"/>
      <c r="H79" s="19"/>
    </row>
    <row r="80" spans="1:8" ht="25.5" customHeight="1">
      <c r="A80" s="87"/>
      <c r="B80" s="99" t="s">
        <v>202</v>
      </c>
      <c r="C80" s="104"/>
      <c r="D80" s="104"/>
      <c r="E80" s="104"/>
      <c r="F80" s="87"/>
      <c r="G80" s="97"/>
      <c r="H80" s="19"/>
    </row>
    <row r="81" spans="1:8" ht="25.5" customHeight="1">
      <c r="A81" s="87"/>
      <c r="B81" s="99" t="s">
        <v>201</v>
      </c>
      <c r="C81" s="104"/>
      <c r="D81" s="104"/>
      <c r="E81" s="104"/>
      <c r="F81" s="87"/>
      <c r="G81" s="97"/>
      <c r="H81" s="19"/>
    </row>
    <row r="82" spans="1:8" ht="25.5" customHeight="1">
      <c r="A82" s="87"/>
      <c r="B82" s="104" t="s">
        <v>773</v>
      </c>
      <c r="C82" s="104"/>
      <c r="D82" s="104"/>
      <c r="E82" s="104"/>
      <c r="F82" s="87"/>
      <c r="G82" s="97"/>
      <c r="H82" s="19"/>
    </row>
    <row r="83" spans="1:8" ht="25.5" customHeight="1">
      <c r="A83" s="87"/>
      <c r="B83" s="104" t="s">
        <v>771</v>
      </c>
      <c r="C83" s="104"/>
      <c r="D83" s="104"/>
      <c r="E83" s="104"/>
      <c r="F83" s="87"/>
      <c r="G83" s="97"/>
      <c r="H83" s="19"/>
    </row>
    <row r="84" spans="1:8" ht="25.5" customHeight="1">
      <c r="A84" s="87"/>
      <c r="B84" s="104" t="s">
        <v>772</v>
      </c>
      <c r="C84" s="104"/>
      <c r="D84" s="104"/>
      <c r="E84" s="104"/>
      <c r="F84" s="87"/>
      <c r="G84" s="97"/>
      <c r="H84" s="19"/>
    </row>
    <row r="85" spans="1:8" ht="25.5" customHeight="1">
      <c r="A85" s="87"/>
      <c r="B85" s="104" t="s">
        <v>774</v>
      </c>
      <c r="C85" s="104"/>
      <c r="D85" s="104"/>
      <c r="E85" s="104"/>
      <c r="F85" s="87"/>
      <c r="G85" s="97"/>
      <c r="H85" s="19"/>
    </row>
    <row r="86" spans="1:8" ht="25.5" customHeight="1">
      <c r="A86" s="87"/>
      <c r="B86" s="104"/>
      <c r="C86" s="104"/>
      <c r="D86" s="104"/>
      <c r="E86" s="104"/>
      <c r="F86" s="87"/>
      <c r="G86" s="97"/>
      <c r="H86" s="19"/>
    </row>
    <row r="87" spans="1:8" ht="25.5" customHeight="1">
      <c r="A87" s="87"/>
      <c r="B87" s="96" t="s">
        <v>937</v>
      </c>
      <c r="C87" s="99"/>
      <c r="D87" s="99"/>
      <c r="E87" s="99"/>
      <c r="F87" s="87"/>
      <c r="G87" s="97"/>
      <c r="H87" s="19"/>
    </row>
    <row r="88" spans="1:8" ht="25.5" customHeight="1">
      <c r="A88" s="87"/>
      <c r="B88" s="99" t="s">
        <v>201</v>
      </c>
      <c r="C88" s="99"/>
      <c r="D88" s="99"/>
      <c r="E88" s="99"/>
      <c r="F88" s="87"/>
      <c r="G88" s="97"/>
      <c r="H88" s="19"/>
    </row>
    <row r="89" spans="1:8" ht="25.5" customHeight="1">
      <c r="A89" s="87"/>
      <c r="B89" s="104" t="s">
        <v>775</v>
      </c>
      <c r="C89" s="99"/>
      <c r="D89" s="99"/>
      <c r="E89" s="99"/>
      <c r="F89" s="87"/>
      <c r="G89" s="97"/>
      <c r="H89" s="19"/>
    </row>
    <row r="90" spans="1:8" ht="25.5" customHeight="1">
      <c r="A90" s="87"/>
      <c r="B90" s="104" t="s">
        <v>776</v>
      </c>
      <c r="C90" s="99"/>
      <c r="D90" s="99"/>
      <c r="E90" s="99"/>
      <c r="F90" s="87"/>
      <c r="G90" s="97"/>
      <c r="H90" s="19"/>
    </row>
    <row r="91" spans="1:8" ht="25.5" customHeight="1">
      <c r="A91" s="87"/>
      <c r="B91" s="104" t="s">
        <v>777</v>
      </c>
      <c r="C91" s="99"/>
      <c r="D91" s="99"/>
      <c r="E91" s="99"/>
      <c r="F91" s="87"/>
      <c r="G91" s="97"/>
      <c r="H91" s="19"/>
    </row>
    <row r="92" spans="1:8" ht="25.5" customHeight="1">
      <c r="A92" s="87"/>
      <c r="B92" s="104" t="s">
        <v>778</v>
      </c>
      <c r="C92" s="99"/>
      <c r="D92" s="99"/>
      <c r="E92" s="99"/>
      <c r="F92" s="87"/>
      <c r="G92" s="97"/>
      <c r="H92" s="19"/>
    </row>
    <row r="93" spans="1:8" ht="25.5" customHeight="1">
      <c r="A93" s="87"/>
      <c r="B93" s="104" t="s">
        <v>779</v>
      </c>
      <c r="C93" s="99"/>
      <c r="D93" s="99"/>
      <c r="E93" s="99"/>
      <c r="F93" s="87"/>
      <c r="G93" s="97"/>
      <c r="H93" s="19"/>
    </row>
    <row r="94" spans="1:8" ht="25.5" customHeight="1">
      <c r="A94" s="87"/>
      <c r="B94" s="104" t="s">
        <v>780</v>
      </c>
      <c r="C94" s="99"/>
      <c r="D94" s="99"/>
      <c r="E94" s="99"/>
      <c r="F94" s="87"/>
      <c r="G94" s="97"/>
      <c r="H94" s="19"/>
    </row>
    <row r="95" spans="1:8" ht="25.5" customHeight="1">
      <c r="A95" s="87"/>
      <c r="B95" s="104"/>
      <c r="C95" s="99"/>
      <c r="D95" s="99"/>
      <c r="E95" s="99"/>
      <c r="F95" s="87"/>
      <c r="G95" s="97"/>
      <c r="H95" s="19"/>
    </row>
    <row r="96" spans="1:8" ht="25.5" customHeight="1">
      <c r="A96" s="87"/>
      <c r="B96" s="99" t="s">
        <v>933</v>
      </c>
      <c r="C96" s="99"/>
      <c r="D96" s="99"/>
      <c r="E96" s="99"/>
      <c r="F96" s="87"/>
      <c r="G96" s="97"/>
      <c r="H96" s="19"/>
    </row>
    <row r="97" spans="1:8" ht="25.5" customHeight="1">
      <c r="A97" s="87"/>
      <c r="B97" s="99" t="s">
        <v>935</v>
      </c>
      <c r="C97" s="99"/>
      <c r="D97" s="99"/>
      <c r="E97" s="99"/>
      <c r="F97" s="87"/>
      <c r="G97" s="97"/>
      <c r="H97" s="19"/>
    </row>
    <row r="98" spans="1:8" ht="25.5" customHeight="1">
      <c r="A98" s="87"/>
      <c r="B98" s="99" t="s">
        <v>934</v>
      </c>
      <c r="C98" s="99"/>
      <c r="D98" s="99"/>
      <c r="E98" s="99"/>
      <c r="F98" s="87"/>
      <c r="G98" s="97"/>
      <c r="H98" s="19"/>
    </row>
    <row r="99" spans="1:8" ht="25.5" customHeight="1">
      <c r="A99" s="87"/>
      <c r="B99" s="99"/>
      <c r="C99" s="99"/>
      <c r="D99" s="99"/>
      <c r="E99" s="99"/>
      <c r="F99" s="87"/>
      <c r="G99" s="97"/>
      <c r="H99" s="19"/>
    </row>
    <row r="100" spans="1:8" ht="25.5" customHeight="1">
      <c r="A100" s="87"/>
      <c r="B100" s="126" t="s">
        <v>781</v>
      </c>
      <c r="C100" s="104"/>
      <c r="D100" s="104"/>
      <c r="E100" s="104"/>
      <c r="F100" s="87"/>
      <c r="G100" s="97"/>
      <c r="H100" s="19"/>
    </row>
    <row r="101" spans="1:8" ht="25.5" customHeight="1">
      <c r="A101" s="87"/>
      <c r="B101" s="99"/>
      <c r="C101" s="99"/>
      <c r="D101" s="99"/>
      <c r="E101" s="99"/>
      <c r="F101" s="87"/>
      <c r="G101" s="97"/>
      <c r="H101" s="19"/>
    </row>
    <row r="102" spans="1:8" ht="22.5" customHeight="1">
      <c r="A102" s="88" t="s">
        <v>448</v>
      </c>
      <c r="B102" s="89" t="s">
        <v>449</v>
      </c>
      <c r="C102" s="89"/>
      <c r="D102" s="89"/>
      <c r="E102" s="89"/>
      <c r="F102" s="87" t="s">
        <v>67</v>
      </c>
      <c r="G102" s="97">
        <v>1901.66</v>
      </c>
      <c r="H102" s="20"/>
    </row>
    <row r="103" spans="1:8" ht="22.5" customHeight="1">
      <c r="A103" s="98"/>
      <c r="B103" s="99" t="s">
        <v>415</v>
      </c>
      <c r="C103" s="99"/>
      <c r="D103" s="99"/>
      <c r="E103" s="99"/>
      <c r="F103" s="87"/>
      <c r="G103" s="97"/>
      <c r="H103" s="20"/>
    </row>
    <row r="104" spans="1:8" ht="22.5" customHeight="1">
      <c r="A104" s="98"/>
      <c r="B104" s="104" t="s">
        <v>942</v>
      </c>
      <c r="C104" s="99"/>
      <c r="D104" s="99"/>
      <c r="E104" s="99"/>
      <c r="F104" s="87"/>
      <c r="G104" s="97"/>
      <c r="H104" s="20"/>
    </row>
    <row r="105" spans="1:8" ht="22.5" customHeight="1">
      <c r="A105" s="98"/>
      <c r="B105" s="104"/>
      <c r="C105" s="99"/>
      <c r="D105" s="99"/>
      <c r="E105" s="99"/>
      <c r="F105" s="87"/>
      <c r="G105" s="97"/>
      <c r="H105" s="20"/>
    </row>
    <row r="106" spans="1:8" ht="22.5" customHeight="1">
      <c r="A106" s="98"/>
      <c r="B106" s="96" t="s">
        <v>382</v>
      </c>
      <c r="C106" s="99"/>
      <c r="D106" s="99"/>
      <c r="E106" s="99"/>
      <c r="F106" s="87"/>
      <c r="G106" s="97"/>
      <c r="H106" s="20"/>
    </row>
    <row r="107" spans="1:8" ht="22.5" customHeight="1">
      <c r="A107" s="98"/>
      <c r="B107" s="99" t="s">
        <v>943</v>
      </c>
      <c r="C107" s="99"/>
      <c r="D107" s="99"/>
      <c r="E107" s="99"/>
      <c r="F107" s="87"/>
      <c r="G107" s="97"/>
      <c r="H107" s="20"/>
    </row>
    <row r="108" spans="1:8" ht="22.5" customHeight="1">
      <c r="A108" s="98"/>
      <c r="B108" s="99"/>
      <c r="C108" s="99"/>
      <c r="D108" s="99"/>
      <c r="E108" s="99"/>
      <c r="F108" s="87"/>
      <c r="G108" s="97"/>
      <c r="H108" s="20"/>
    </row>
    <row r="109" spans="1:8" ht="22.5" customHeight="1">
      <c r="A109" s="98"/>
      <c r="B109" s="96" t="s">
        <v>383</v>
      </c>
      <c r="C109" s="99"/>
      <c r="D109" s="99"/>
      <c r="E109" s="99"/>
      <c r="F109" s="87"/>
      <c r="G109" s="97"/>
      <c r="H109" s="20"/>
    </row>
    <row r="110" spans="1:8" ht="22.5" customHeight="1">
      <c r="A110" s="98"/>
      <c r="B110" s="99" t="s">
        <v>949</v>
      </c>
      <c r="C110" s="104"/>
      <c r="D110" s="104"/>
      <c r="E110" s="104"/>
      <c r="F110" s="87"/>
      <c r="G110" s="97"/>
      <c r="H110" s="20"/>
    </row>
    <row r="111" spans="1:8" ht="22.5" customHeight="1">
      <c r="A111" s="98"/>
      <c r="B111" s="99"/>
      <c r="C111" s="104"/>
      <c r="D111" s="104"/>
      <c r="E111" s="104"/>
      <c r="F111" s="87"/>
      <c r="G111" s="97"/>
      <c r="H111" s="20"/>
    </row>
    <row r="112" spans="1:8" ht="22.5" customHeight="1">
      <c r="A112" s="98"/>
      <c r="B112" s="96" t="s">
        <v>447</v>
      </c>
      <c r="C112" s="99"/>
      <c r="D112" s="99"/>
      <c r="E112" s="99"/>
      <c r="F112" s="87"/>
      <c r="G112" s="97"/>
      <c r="H112" s="20"/>
    </row>
    <row r="113" spans="1:8" ht="22.5" customHeight="1">
      <c r="A113" s="98"/>
      <c r="B113" s="104" t="s">
        <v>944</v>
      </c>
      <c r="C113" s="99"/>
      <c r="D113" s="99"/>
      <c r="E113" s="99"/>
      <c r="F113" s="87"/>
      <c r="G113" s="97"/>
      <c r="H113" s="20"/>
    </row>
    <row r="114" spans="1:8" ht="22.5" customHeight="1">
      <c r="A114" s="98"/>
      <c r="B114" s="99"/>
      <c r="C114" s="99"/>
      <c r="D114" s="99"/>
      <c r="E114" s="99"/>
      <c r="F114" s="87"/>
      <c r="G114" s="97"/>
      <c r="H114" s="20"/>
    </row>
    <row r="115" spans="1:8" ht="22.5" customHeight="1">
      <c r="A115" s="98"/>
      <c r="B115" s="96" t="s">
        <v>384</v>
      </c>
      <c r="C115" s="99"/>
      <c r="D115" s="99"/>
      <c r="E115" s="99"/>
      <c r="F115" s="87"/>
      <c r="G115" s="97"/>
      <c r="H115" s="20"/>
    </row>
    <row r="116" spans="1:8" ht="22.5" customHeight="1">
      <c r="A116" s="98"/>
      <c r="B116" s="104" t="s">
        <v>945</v>
      </c>
      <c r="C116" s="99"/>
      <c r="D116" s="99"/>
      <c r="E116" s="99"/>
      <c r="F116" s="87"/>
      <c r="G116" s="97"/>
      <c r="H116" s="20"/>
    </row>
    <row r="117" spans="1:8" ht="22.5" customHeight="1">
      <c r="A117" s="98"/>
      <c r="B117" s="99"/>
      <c r="C117" s="99"/>
      <c r="D117" s="99"/>
      <c r="E117" s="99"/>
      <c r="F117" s="87"/>
      <c r="G117" s="97"/>
      <c r="H117" s="20"/>
    </row>
    <row r="118" spans="1:8" ht="22.5" customHeight="1">
      <c r="A118" s="98"/>
      <c r="B118" s="96" t="s">
        <v>385</v>
      </c>
      <c r="C118" s="99"/>
      <c r="D118" s="99"/>
      <c r="E118" s="99"/>
      <c r="F118" s="87"/>
      <c r="G118" s="97"/>
      <c r="H118" s="20"/>
    </row>
    <row r="119" spans="1:8" ht="22.5" customHeight="1">
      <c r="A119" s="98"/>
      <c r="B119" s="104" t="s">
        <v>966</v>
      </c>
      <c r="C119" s="99"/>
      <c r="D119" s="99"/>
      <c r="E119" s="99"/>
      <c r="F119" s="87"/>
      <c r="G119" s="97"/>
      <c r="H119" s="20"/>
    </row>
    <row r="120" spans="1:8" ht="22.5" customHeight="1">
      <c r="A120" s="98"/>
      <c r="B120" s="99"/>
      <c r="C120" s="99"/>
      <c r="D120" s="99"/>
      <c r="E120" s="99"/>
      <c r="F120" s="87"/>
      <c r="G120" s="97"/>
      <c r="H120" s="20"/>
    </row>
    <row r="121" spans="1:8" ht="22.5" customHeight="1">
      <c r="A121" s="98"/>
      <c r="B121" s="99" t="s">
        <v>946</v>
      </c>
      <c r="C121" s="99"/>
      <c r="D121" s="99"/>
      <c r="E121" s="99"/>
      <c r="F121" s="87"/>
      <c r="G121" s="97"/>
      <c r="H121" s="20"/>
    </row>
    <row r="122" spans="1:8" ht="22.5" customHeight="1">
      <c r="A122" s="98"/>
      <c r="B122" s="99" t="s">
        <v>947</v>
      </c>
      <c r="C122" s="104"/>
      <c r="D122" s="104"/>
      <c r="E122" s="104"/>
      <c r="F122" s="87"/>
      <c r="G122" s="97"/>
      <c r="H122" s="20"/>
    </row>
    <row r="123" spans="1:8" ht="22.5" customHeight="1">
      <c r="A123" s="98"/>
      <c r="B123" s="99" t="s">
        <v>948</v>
      </c>
      <c r="C123" s="104"/>
      <c r="D123" s="104"/>
      <c r="E123" s="104"/>
      <c r="F123" s="87"/>
      <c r="G123" s="97"/>
      <c r="H123" s="20"/>
    </row>
    <row r="124" spans="1:8" ht="22.5" customHeight="1">
      <c r="A124" s="98"/>
      <c r="B124" s="99"/>
      <c r="C124" s="104"/>
      <c r="D124" s="104"/>
      <c r="E124" s="104"/>
      <c r="F124" s="87"/>
      <c r="G124" s="97"/>
      <c r="H124" s="20"/>
    </row>
    <row r="125" spans="1:8" ht="22.5" customHeight="1">
      <c r="A125" s="98"/>
      <c r="B125" s="96" t="s">
        <v>964</v>
      </c>
      <c r="C125" s="104"/>
      <c r="D125" s="104"/>
      <c r="E125" s="104"/>
      <c r="F125" s="87"/>
      <c r="G125" s="97"/>
      <c r="H125" s="20"/>
    </row>
    <row r="126" spans="1:8" ht="22.5" customHeight="1">
      <c r="A126" s="98"/>
      <c r="B126" s="104" t="s">
        <v>965</v>
      </c>
      <c r="C126" s="104"/>
      <c r="D126" s="104"/>
      <c r="E126" s="104"/>
      <c r="F126" s="87"/>
      <c r="G126" s="97"/>
      <c r="H126" s="20"/>
    </row>
    <row r="127" spans="1:8" ht="22.5" customHeight="1">
      <c r="A127" s="98"/>
      <c r="B127" s="99"/>
      <c r="C127" s="104"/>
      <c r="D127" s="104"/>
      <c r="E127" s="104"/>
      <c r="F127" s="87"/>
      <c r="G127" s="97"/>
      <c r="H127" s="20"/>
    </row>
    <row r="128" spans="1:8" ht="22.5" customHeight="1">
      <c r="A128" s="98"/>
      <c r="B128" s="126" t="s">
        <v>967</v>
      </c>
      <c r="C128" s="104"/>
      <c r="D128" s="104"/>
      <c r="E128" s="104"/>
      <c r="F128" s="87"/>
      <c r="G128" s="97"/>
      <c r="H128" s="20"/>
    </row>
    <row r="129" spans="1:8" ht="22.5" customHeight="1">
      <c r="A129" s="98"/>
      <c r="B129" s="104" t="s">
        <v>940</v>
      </c>
      <c r="C129" s="104"/>
      <c r="D129" s="104"/>
      <c r="E129" s="104"/>
      <c r="F129" s="87"/>
      <c r="G129" s="97"/>
      <c r="H129" s="20"/>
    </row>
    <row r="130" spans="1:8" ht="22.5" customHeight="1">
      <c r="A130" s="98"/>
      <c r="B130" s="104" t="s">
        <v>941</v>
      </c>
      <c r="C130" s="104"/>
      <c r="D130" s="104"/>
      <c r="E130" s="104"/>
      <c r="F130" s="87"/>
      <c r="G130" s="97"/>
      <c r="H130" s="20"/>
    </row>
    <row r="131" spans="1:8" ht="22.5" customHeight="1">
      <c r="A131" s="98"/>
      <c r="B131" s="104" t="s">
        <v>643</v>
      </c>
      <c r="C131" s="104"/>
      <c r="D131" s="104"/>
      <c r="E131" s="104"/>
      <c r="F131" s="87"/>
      <c r="G131" s="97"/>
      <c r="H131" s="20"/>
    </row>
    <row r="132" spans="1:8" ht="22.5" customHeight="1">
      <c r="A132" s="98"/>
      <c r="B132" s="104" t="s">
        <v>938</v>
      </c>
      <c r="C132" s="104"/>
      <c r="D132" s="104"/>
      <c r="E132" s="104"/>
      <c r="F132" s="87"/>
      <c r="G132" s="97"/>
      <c r="H132" s="20"/>
    </row>
    <row r="133" spans="1:8" ht="22.5" customHeight="1">
      <c r="A133" s="98"/>
      <c r="B133" s="104" t="s">
        <v>956</v>
      </c>
      <c r="C133" s="104"/>
      <c r="D133" s="104"/>
      <c r="E133" s="104"/>
      <c r="F133" s="87"/>
      <c r="G133" s="97"/>
      <c r="H133" s="20"/>
    </row>
    <row r="134" spans="1:8" ht="22.5" customHeight="1">
      <c r="A134" s="98"/>
      <c r="B134" s="104" t="s">
        <v>957</v>
      </c>
      <c r="C134" s="104"/>
      <c r="D134" s="104"/>
      <c r="E134" s="104"/>
      <c r="F134" s="87"/>
      <c r="G134" s="97"/>
      <c r="H134" s="20"/>
    </row>
    <row r="135" spans="1:8" ht="22.5" customHeight="1">
      <c r="A135" s="98"/>
      <c r="B135" s="104" t="s">
        <v>968</v>
      </c>
      <c r="C135" s="104"/>
      <c r="D135" s="104"/>
      <c r="E135" s="104"/>
      <c r="F135" s="87"/>
      <c r="G135" s="97"/>
      <c r="H135" s="20"/>
    </row>
    <row r="136" spans="1:8" ht="22.5" customHeight="1">
      <c r="A136" s="98"/>
      <c r="B136" s="104" t="s">
        <v>958</v>
      </c>
      <c r="C136" s="104"/>
      <c r="D136" s="104"/>
      <c r="E136" s="104"/>
      <c r="F136" s="87"/>
      <c r="G136" s="97"/>
      <c r="H136" s="20"/>
    </row>
    <row r="137" spans="1:8" ht="22.5" customHeight="1">
      <c r="A137" s="98"/>
      <c r="B137" s="104" t="s">
        <v>959</v>
      </c>
      <c r="C137" s="104"/>
      <c r="D137" s="104"/>
      <c r="E137" s="104"/>
      <c r="F137" s="87"/>
      <c r="G137" s="97"/>
      <c r="H137" s="20"/>
    </row>
    <row r="138" spans="1:8" ht="22.5" customHeight="1">
      <c r="A138" s="98"/>
      <c r="B138" s="104" t="s">
        <v>960</v>
      </c>
      <c r="C138" s="104"/>
      <c r="D138" s="104"/>
      <c r="E138" s="104"/>
      <c r="F138" s="87"/>
      <c r="G138" s="97"/>
      <c r="H138" s="20"/>
    </row>
    <row r="139" spans="1:8" ht="22.5" customHeight="1">
      <c r="A139" s="98"/>
      <c r="B139" s="104" t="s">
        <v>961</v>
      </c>
      <c r="C139" s="104"/>
      <c r="D139" s="104"/>
      <c r="E139" s="104"/>
      <c r="F139" s="87"/>
      <c r="G139" s="97"/>
      <c r="H139" s="20"/>
    </row>
    <row r="140" spans="1:8" ht="22.5" customHeight="1">
      <c r="A140" s="98"/>
      <c r="B140" s="104" t="s">
        <v>962</v>
      </c>
      <c r="C140" s="104"/>
      <c r="D140" s="104"/>
      <c r="E140" s="104"/>
      <c r="F140" s="87"/>
      <c r="G140" s="97"/>
      <c r="H140" s="20"/>
    </row>
    <row r="141" spans="1:8" ht="22.5" customHeight="1">
      <c r="A141" s="98"/>
      <c r="B141" s="104" t="s">
        <v>963</v>
      </c>
      <c r="C141" s="104"/>
      <c r="D141" s="104"/>
      <c r="E141" s="104"/>
      <c r="F141" s="87"/>
      <c r="G141" s="97"/>
      <c r="H141" s="20"/>
    </row>
    <row r="142" spans="1:8" ht="22.5" customHeight="1">
      <c r="A142" s="98"/>
      <c r="B142" s="104" t="s">
        <v>969</v>
      </c>
      <c r="C142" s="104"/>
      <c r="D142" s="104"/>
      <c r="E142" s="104"/>
      <c r="F142" s="87"/>
      <c r="G142" s="97"/>
      <c r="H142" s="20"/>
    </row>
    <row r="143" spans="1:8" ht="24" customHeight="1">
      <c r="A143" s="98"/>
      <c r="B143" s="99"/>
      <c r="C143" s="99"/>
      <c r="D143" s="99"/>
      <c r="E143" s="99"/>
      <c r="F143" s="87"/>
      <c r="G143" s="97"/>
      <c r="H143" s="20"/>
    </row>
    <row r="144" spans="1:8" ht="4.5" customHeight="1">
      <c r="A144" s="87"/>
      <c r="B144" s="96"/>
      <c r="C144" s="96"/>
      <c r="D144" s="96"/>
      <c r="E144" s="96"/>
      <c r="F144" s="87"/>
      <c r="G144" s="97"/>
      <c r="H144" s="20"/>
    </row>
    <row r="145" spans="1:8" ht="24.75" customHeight="1">
      <c r="A145" s="85" t="s">
        <v>276</v>
      </c>
      <c r="B145" s="96" t="s">
        <v>34</v>
      </c>
      <c r="C145" s="96"/>
      <c r="D145" s="96"/>
      <c r="E145" s="96"/>
      <c r="F145" s="87"/>
      <c r="G145" s="97"/>
      <c r="H145" s="20"/>
    </row>
    <row r="146" spans="1:8" ht="25.5" customHeight="1">
      <c r="A146" s="101">
        <v>73616</v>
      </c>
      <c r="B146" s="99" t="s">
        <v>60</v>
      </c>
      <c r="C146" s="99"/>
      <c r="D146" s="99"/>
      <c r="E146" s="99"/>
      <c r="F146" s="87" t="s">
        <v>29</v>
      </c>
      <c r="G146" s="97">
        <v>23.97</v>
      </c>
      <c r="H146" s="20"/>
    </row>
    <row r="147" spans="1:8" ht="25.5" customHeight="1">
      <c r="A147" s="101"/>
      <c r="B147" s="96" t="s">
        <v>385</v>
      </c>
      <c r="C147" s="99"/>
      <c r="D147" s="99"/>
      <c r="E147" s="99"/>
      <c r="F147" s="87"/>
      <c r="G147" s="97"/>
      <c r="H147" s="20"/>
    </row>
    <row r="148" spans="1:8" ht="25.5" customHeight="1">
      <c r="A148" s="101"/>
      <c r="B148" s="99" t="s">
        <v>201</v>
      </c>
      <c r="C148" s="99"/>
      <c r="D148" s="99"/>
      <c r="E148" s="99"/>
      <c r="F148" s="87"/>
      <c r="G148" s="97"/>
      <c r="H148" s="20"/>
    </row>
    <row r="149" spans="1:8" ht="25.5" customHeight="1">
      <c r="A149" s="101"/>
      <c r="B149" s="104" t="s">
        <v>775</v>
      </c>
      <c r="C149" s="99"/>
      <c r="D149" s="99"/>
      <c r="E149" s="99"/>
      <c r="F149" s="87"/>
      <c r="G149" s="97"/>
      <c r="H149" s="20"/>
    </row>
    <row r="150" spans="1:8" ht="25.5" customHeight="1">
      <c r="A150" s="101"/>
      <c r="B150" s="104" t="s">
        <v>776</v>
      </c>
      <c r="C150" s="99"/>
      <c r="D150" s="99"/>
      <c r="E150" s="99"/>
      <c r="F150" s="87"/>
      <c r="G150" s="97"/>
      <c r="H150" s="20"/>
    </row>
    <row r="151" spans="1:8" ht="25.5" customHeight="1">
      <c r="A151" s="101"/>
      <c r="B151" s="104" t="s">
        <v>777</v>
      </c>
      <c r="C151" s="99"/>
      <c r="D151" s="99"/>
      <c r="E151" s="99"/>
      <c r="F151" s="87"/>
      <c r="G151" s="97"/>
      <c r="H151" s="20"/>
    </row>
    <row r="152" spans="1:8" ht="25.5" customHeight="1">
      <c r="A152" s="101"/>
      <c r="B152" s="104" t="s">
        <v>778</v>
      </c>
      <c r="C152" s="99"/>
      <c r="D152" s="99"/>
      <c r="E152" s="99"/>
      <c r="F152" s="87"/>
      <c r="G152" s="97"/>
      <c r="H152" s="20"/>
    </row>
    <row r="153" spans="1:8" ht="25.5" customHeight="1">
      <c r="A153" s="101"/>
      <c r="B153" s="104" t="s">
        <v>782</v>
      </c>
      <c r="C153" s="99"/>
      <c r="D153" s="99"/>
      <c r="E153" s="99"/>
      <c r="F153" s="87"/>
      <c r="G153" s="97"/>
      <c r="H153" s="20"/>
    </row>
    <row r="154" spans="1:8" ht="25.5" customHeight="1">
      <c r="A154" s="101"/>
      <c r="B154" s="104" t="s">
        <v>783</v>
      </c>
      <c r="C154" s="99"/>
      <c r="D154" s="99"/>
      <c r="E154" s="99"/>
      <c r="F154" s="87"/>
      <c r="G154" s="97"/>
      <c r="H154" s="20"/>
    </row>
    <row r="155" spans="1:8" ht="25.5" customHeight="1">
      <c r="A155" s="101"/>
      <c r="B155" s="99"/>
      <c r="C155" s="99"/>
      <c r="D155" s="99"/>
      <c r="E155" s="99"/>
      <c r="F155" s="87"/>
      <c r="G155" s="97"/>
      <c r="H155" s="20"/>
    </row>
    <row r="156" spans="1:8" ht="24" customHeight="1">
      <c r="A156" s="98" t="s">
        <v>308</v>
      </c>
      <c r="B156" s="99" t="s">
        <v>309</v>
      </c>
      <c r="C156" s="99"/>
      <c r="D156" s="99"/>
      <c r="E156" s="99"/>
      <c r="F156" s="87" t="s">
        <v>31</v>
      </c>
      <c r="G156" s="97">
        <v>1</v>
      </c>
      <c r="H156" s="20"/>
    </row>
    <row r="157" spans="1:8" ht="24" customHeight="1">
      <c r="A157" s="98"/>
      <c r="B157" s="99" t="s">
        <v>199</v>
      </c>
      <c r="C157" s="99"/>
      <c r="D157" s="99"/>
      <c r="E157" s="99"/>
      <c r="F157" s="87"/>
      <c r="G157" s="97"/>
      <c r="H157" s="20"/>
    </row>
    <row r="158" spans="1:8" ht="24" customHeight="1">
      <c r="A158" s="98"/>
      <c r="B158" s="99"/>
      <c r="C158" s="99"/>
      <c r="D158" s="99"/>
      <c r="E158" s="99"/>
      <c r="F158" s="87"/>
      <c r="G158" s="97"/>
      <c r="H158" s="20"/>
    </row>
    <row r="159" spans="1:8" ht="24.75" customHeight="1">
      <c r="A159" s="88" t="s">
        <v>157</v>
      </c>
      <c r="B159" s="99" t="s">
        <v>158</v>
      </c>
      <c r="C159" s="99"/>
      <c r="D159" s="99"/>
      <c r="E159" s="99"/>
      <c r="F159" s="87" t="s">
        <v>18</v>
      </c>
      <c r="G159" s="97">
        <v>546.79</v>
      </c>
      <c r="H159" s="20"/>
    </row>
    <row r="160" spans="1:8" ht="24.75" customHeight="1">
      <c r="A160" s="98"/>
      <c r="B160" s="99" t="s">
        <v>203</v>
      </c>
      <c r="C160" s="99"/>
      <c r="D160" s="99"/>
      <c r="E160" s="99"/>
      <c r="F160" s="87"/>
      <c r="G160" s="97"/>
      <c r="H160" s="20"/>
    </row>
    <row r="161" spans="1:8" ht="24.75" customHeight="1">
      <c r="A161" s="98"/>
      <c r="B161" s="99" t="s">
        <v>204</v>
      </c>
      <c r="C161" s="99"/>
      <c r="D161" s="99"/>
      <c r="E161" s="99"/>
      <c r="F161" s="87"/>
      <c r="G161" s="97"/>
      <c r="H161" s="20"/>
    </row>
    <row r="162" spans="1:8" ht="24.75" customHeight="1">
      <c r="A162" s="98"/>
      <c r="B162" s="99" t="s">
        <v>657</v>
      </c>
      <c r="C162" s="99"/>
      <c r="D162" s="99"/>
      <c r="E162" s="99"/>
      <c r="F162" s="87"/>
      <c r="G162" s="97"/>
      <c r="H162" s="20"/>
    </row>
    <row r="163" spans="1:8" ht="24.75" customHeight="1">
      <c r="A163" s="98"/>
      <c r="B163" s="99" t="s">
        <v>658</v>
      </c>
      <c r="C163" s="99"/>
      <c r="D163" s="99"/>
      <c r="E163" s="99"/>
      <c r="F163" s="87"/>
      <c r="G163" s="97"/>
      <c r="H163" s="20"/>
    </row>
    <row r="164" spans="1:8" ht="24.75" customHeight="1">
      <c r="A164" s="98"/>
      <c r="B164" s="99" t="s">
        <v>661</v>
      </c>
      <c r="C164" s="99"/>
      <c r="D164" s="99"/>
      <c r="E164" s="99"/>
      <c r="F164" s="87"/>
      <c r="G164" s="97"/>
      <c r="H164" s="20"/>
    </row>
    <row r="165" spans="1:8" ht="24.75" customHeight="1">
      <c r="A165" s="98"/>
      <c r="B165" s="99"/>
      <c r="C165" s="99"/>
      <c r="D165" s="99"/>
      <c r="E165" s="99"/>
      <c r="F165" s="87"/>
      <c r="G165" s="97"/>
      <c r="H165" s="20"/>
    </row>
    <row r="166" spans="1:8" ht="24.75" customHeight="1">
      <c r="A166" s="98"/>
      <c r="B166" s="99" t="s">
        <v>205</v>
      </c>
      <c r="C166" s="99"/>
      <c r="D166" s="99"/>
      <c r="E166" s="99"/>
      <c r="F166" s="87"/>
      <c r="G166" s="97"/>
      <c r="H166" s="20"/>
    </row>
    <row r="167" spans="1:8" ht="24.75" customHeight="1">
      <c r="A167" s="98"/>
      <c r="B167" s="99" t="s">
        <v>201</v>
      </c>
      <c r="C167" s="99"/>
      <c r="D167" s="99"/>
      <c r="E167" s="99"/>
      <c r="F167" s="87"/>
      <c r="G167" s="97"/>
      <c r="H167" s="20"/>
    </row>
    <row r="168" spans="1:8" ht="24.75" customHeight="1">
      <c r="A168" s="98"/>
      <c r="B168" s="104" t="s">
        <v>773</v>
      </c>
      <c r="C168" s="104"/>
      <c r="D168" s="104"/>
      <c r="E168" s="104"/>
      <c r="F168" s="87"/>
      <c r="G168" s="97"/>
      <c r="H168" s="20"/>
    </row>
    <row r="169" spans="1:8" ht="24.75" customHeight="1">
      <c r="A169" s="98"/>
      <c r="B169" s="104" t="s">
        <v>771</v>
      </c>
      <c r="C169" s="104"/>
      <c r="D169" s="104"/>
      <c r="E169" s="104"/>
      <c r="F169" s="87"/>
      <c r="G169" s="97"/>
      <c r="H169" s="20"/>
    </row>
    <row r="170" spans="1:8" ht="24.75" customHeight="1">
      <c r="A170" s="98"/>
      <c r="B170" s="104" t="s">
        <v>772</v>
      </c>
      <c r="C170" s="104"/>
      <c r="D170" s="104"/>
      <c r="E170" s="104"/>
      <c r="F170" s="87"/>
      <c r="G170" s="97"/>
      <c r="H170" s="20"/>
    </row>
    <row r="171" spans="1:8" ht="24.75" customHeight="1">
      <c r="A171" s="98"/>
      <c r="B171" s="104" t="s">
        <v>784</v>
      </c>
      <c r="C171" s="104"/>
      <c r="D171" s="104"/>
      <c r="E171" s="104"/>
      <c r="F171" s="87"/>
      <c r="G171" s="97"/>
      <c r="H171" s="20"/>
    </row>
    <row r="172" spans="1:8" ht="24.75" customHeight="1">
      <c r="A172" s="98"/>
      <c r="B172" s="99"/>
      <c r="C172" s="99"/>
      <c r="D172" s="99"/>
      <c r="E172" s="99"/>
      <c r="F172" s="87"/>
      <c r="G172" s="97"/>
      <c r="H172" s="20"/>
    </row>
    <row r="173" spans="1:8" ht="24.75" customHeight="1">
      <c r="A173" s="98"/>
      <c r="B173" s="99" t="s">
        <v>785</v>
      </c>
      <c r="C173" s="99"/>
      <c r="D173" s="99"/>
      <c r="E173" s="99"/>
      <c r="F173" s="87"/>
      <c r="G173" s="97"/>
      <c r="H173" s="20"/>
    </row>
    <row r="174" spans="1:8" ht="24.75" customHeight="1">
      <c r="A174" s="98"/>
      <c r="B174" s="99"/>
      <c r="C174" s="99"/>
      <c r="D174" s="99"/>
      <c r="E174" s="99"/>
      <c r="F174" s="87"/>
      <c r="G174" s="97"/>
      <c r="H174" s="20"/>
    </row>
    <row r="175" spans="1:8" ht="24" customHeight="1" thickBot="1">
      <c r="A175" s="127" t="s">
        <v>358</v>
      </c>
      <c r="B175" s="128" t="s">
        <v>612</v>
      </c>
      <c r="C175" s="128"/>
      <c r="D175" s="128"/>
      <c r="E175" s="128"/>
      <c r="F175" s="129" t="s">
        <v>5</v>
      </c>
      <c r="G175" s="97">
        <v>258.28</v>
      </c>
      <c r="H175" s="20"/>
    </row>
    <row r="176" spans="1:8" ht="24" customHeight="1">
      <c r="A176" s="130" t="s">
        <v>10</v>
      </c>
      <c r="B176" s="131" t="s">
        <v>362</v>
      </c>
      <c r="C176" s="131" t="s">
        <v>363</v>
      </c>
      <c r="D176" s="131" t="s">
        <v>364</v>
      </c>
      <c r="E176" s="131" t="s">
        <v>365</v>
      </c>
      <c r="F176" s="132" t="s">
        <v>366</v>
      </c>
      <c r="G176" s="133"/>
      <c r="H176" s="20"/>
    </row>
    <row r="177" spans="1:8" ht="24" customHeight="1">
      <c r="A177" s="134" t="s">
        <v>409</v>
      </c>
      <c r="B177" s="89" t="s">
        <v>373</v>
      </c>
      <c r="C177" s="135" t="s">
        <v>342</v>
      </c>
      <c r="D177" s="136">
        <v>0.7</v>
      </c>
      <c r="E177" s="135">
        <v>18.12</v>
      </c>
      <c r="F177" s="137">
        <f>E177*D177</f>
        <v>12.684</v>
      </c>
      <c r="G177" s="133"/>
      <c r="H177" s="20"/>
    </row>
    <row r="178" spans="1:8" ht="24" customHeight="1" thickBot="1">
      <c r="A178" s="138"/>
      <c r="B178" s="139"/>
      <c r="C178" s="279" t="s">
        <v>369</v>
      </c>
      <c r="D178" s="279"/>
      <c r="E178" s="279"/>
      <c r="F178" s="140">
        <v>12.68</v>
      </c>
      <c r="G178" s="133"/>
      <c r="H178" s="20"/>
    </row>
    <row r="179" spans="1:8" ht="24" customHeight="1">
      <c r="A179" s="141"/>
      <c r="B179" s="142"/>
      <c r="C179" s="142"/>
      <c r="D179" s="142"/>
      <c r="E179" s="142"/>
      <c r="F179" s="143"/>
      <c r="G179" s="97"/>
      <c r="H179" s="20"/>
    </row>
    <row r="180" spans="1:8" ht="24" customHeight="1">
      <c r="A180" s="98"/>
      <c r="B180" s="99" t="s">
        <v>206</v>
      </c>
      <c r="C180" s="99"/>
      <c r="D180" s="99"/>
      <c r="E180" s="99"/>
      <c r="F180" s="87"/>
      <c r="G180" s="97"/>
      <c r="H180" s="20"/>
    </row>
    <row r="181" spans="1:8" ht="24" customHeight="1">
      <c r="A181" s="98"/>
      <c r="B181" s="104" t="s">
        <v>436</v>
      </c>
      <c r="C181" s="99"/>
      <c r="D181" s="99"/>
      <c r="E181" s="99"/>
      <c r="F181" s="87"/>
      <c r="G181" s="97"/>
      <c r="H181" s="20"/>
    </row>
    <row r="182" spans="1:8" ht="24" customHeight="1">
      <c r="A182" s="98"/>
      <c r="B182" s="104" t="s">
        <v>437</v>
      </c>
      <c r="C182" s="99"/>
      <c r="D182" s="99"/>
      <c r="E182" s="99"/>
      <c r="F182" s="87"/>
      <c r="G182" s="97"/>
      <c r="H182" s="20"/>
    </row>
    <row r="183" spans="1:8" ht="24" customHeight="1">
      <c r="A183" s="98"/>
      <c r="B183" s="104" t="s">
        <v>438</v>
      </c>
      <c r="C183" s="99"/>
      <c r="D183" s="99"/>
      <c r="E183" s="99"/>
      <c r="F183" s="87"/>
      <c r="G183" s="97"/>
      <c r="H183" s="20"/>
    </row>
    <row r="184" spans="1:8" ht="24" customHeight="1">
      <c r="A184" s="98"/>
      <c r="B184" s="104" t="s">
        <v>439</v>
      </c>
      <c r="C184" s="99"/>
      <c r="D184" s="99"/>
      <c r="E184" s="99"/>
      <c r="F184" s="87"/>
      <c r="G184" s="97"/>
      <c r="H184" s="20"/>
    </row>
    <row r="185" spans="1:8" ht="24" customHeight="1">
      <c r="A185" s="98"/>
      <c r="B185" s="104" t="s">
        <v>440</v>
      </c>
      <c r="C185" s="99"/>
      <c r="D185" s="99"/>
      <c r="E185" s="99"/>
      <c r="F185" s="87"/>
      <c r="G185" s="97"/>
      <c r="H185" s="20"/>
    </row>
    <row r="186" spans="1:8" ht="24" customHeight="1">
      <c r="A186" s="98"/>
      <c r="B186" s="104" t="s">
        <v>441</v>
      </c>
      <c r="C186" s="99"/>
      <c r="D186" s="99"/>
      <c r="E186" s="99"/>
      <c r="F186" s="87"/>
      <c r="G186" s="97"/>
      <c r="H186" s="20"/>
    </row>
    <row r="187" spans="1:8" ht="24" customHeight="1">
      <c r="A187" s="98"/>
      <c r="B187" s="104" t="s">
        <v>442</v>
      </c>
      <c r="C187" s="99"/>
      <c r="D187" s="99"/>
      <c r="E187" s="99"/>
      <c r="F187" s="87"/>
      <c r="G187" s="97"/>
      <c r="H187" s="20"/>
    </row>
    <row r="188" spans="1:8" ht="24" customHeight="1">
      <c r="A188" s="98"/>
      <c r="B188" s="104" t="s">
        <v>443</v>
      </c>
      <c r="C188" s="99"/>
      <c r="D188" s="99"/>
      <c r="E188" s="99"/>
      <c r="F188" s="87"/>
      <c r="G188" s="97"/>
      <c r="H188" s="20"/>
    </row>
    <row r="189" spans="1:8" ht="24" customHeight="1">
      <c r="A189" s="98"/>
      <c r="B189" s="104" t="s">
        <v>444</v>
      </c>
      <c r="C189" s="99"/>
      <c r="D189" s="99"/>
      <c r="E189" s="99"/>
      <c r="F189" s="87"/>
      <c r="G189" s="97"/>
      <c r="H189" s="20"/>
    </row>
    <row r="190" spans="1:8" ht="24" customHeight="1">
      <c r="A190" s="98"/>
      <c r="B190" s="126" t="s">
        <v>445</v>
      </c>
      <c r="C190" s="99"/>
      <c r="D190" s="99"/>
      <c r="E190" s="99"/>
      <c r="F190" s="87"/>
      <c r="G190" s="97"/>
      <c r="H190" s="20"/>
    </row>
    <row r="191" spans="1:8" ht="24" customHeight="1">
      <c r="A191" s="98"/>
      <c r="B191" s="99"/>
      <c r="C191" s="99"/>
      <c r="D191" s="99"/>
      <c r="E191" s="99"/>
      <c r="F191" s="87"/>
      <c r="G191" s="97"/>
      <c r="H191" s="20"/>
    </row>
    <row r="192" spans="1:8" ht="4.5" customHeight="1">
      <c r="A192" s="87"/>
      <c r="B192" s="96"/>
      <c r="C192" s="96"/>
      <c r="D192" s="96"/>
      <c r="E192" s="96"/>
      <c r="F192" s="87"/>
      <c r="G192" s="102"/>
      <c r="H192" s="19"/>
    </row>
    <row r="193" spans="1:8" ht="31.5" customHeight="1">
      <c r="A193" s="85" t="s">
        <v>277</v>
      </c>
      <c r="B193" s="96" t="s">
        <v>36</v>
      </c>
      <c r="C193" s="96"/>
      <c r="D193" s="96"/>
      <c r="E193" s="96"/>
      <c r="F193" s="87"/>
      <c r="G193" s="102"/>
      <c r="H193" s="19"/>
    </row>
    <row r="194" spans="1:8" ht="34.5" customHeight="1">
      <c r="A194" s="88" t="s">
        <v>338</v>
      </c>
      <c r="B194" s="89" t="s">
        <v>339</v>
      </c>
      <c r="C194" s="89"/>
      <c r="D194" s="89"/>
      <c r="E194" s="89"/>
      <c r="F194" s="87" t="s">
        <v>5</v>
      </c>
      <c r="G194" s="97">
        <v>353.15</v>
      </c>
      <c r="H194" s="19"/>
    </row>
    <row r="195" spans="1:8" ht="27" customHeight="1">
      <c r="A195" s="98"/>
      <c r="B195" s="104" t="s">
        <v>418</v>
      </c>
      <c r="C195" s="99"/>
      <c r="D195" s="99"/>
      <c r="E195" s="99"/>
      <c r="F195" s="87"/>
      <c r="G195" s="97"/>
      <c r="H195" s="19"/>
    </row>
    <row r="196" spans="1:8" ht="27" customHeight="1">
      <c r="A196" s="98"/>
      <c r="B196" s="89" t="s">
        <v>700</v>
      </c>
      <c r="C196" s="99"/>
      <c r="D196" s="99"/>
      <c r="E196" s="99"/>
      <c r="F196" s="87"/>
      <c r="G196" s="97"/>
      <c r="H196" s="19"/>
    </row>
    <row r="197" spans="1:8" ht="27" customHeight="1">
      <c r="A197" s="98"/>
      <c r="B197" s="104" t="s">
        <v>707</v>
      </c>
      <c r="C197" s="99"/>
      <c r="D197" s="99"/>
      <c r="E197" s="99"/>
      <c r="F197" s="87"/>
      <c r="G197" s="97"/>
      <c r="H197" s="19"/>
    </row>
    <row r="198" spans="1:8" ht="27" customHeight="1">
      <c r="A198" s="98"/>
      <c r="B198" s="104" t="s">
        <v>708</v>
      </c>
      <c r="C198" s="99"/>
      <c r="D198" s="99"/>
      <c r="E198" s="99"/>
      <c r="F198" s="87"/>
      <c r="G198" s="97"/>
      <c r="H198" s="19"/>
    </row>
    <row r="199" spans="1:8" ht="27" customHeight="1">
      <c r="A199" s="98"/>
      <c r="B199" s="104" t="s">
        <v>709</v>
      </c>
      <c r="C199" s="99"/>
      <c r="D199" s="99"/>
      <c r="E199" s="99"/>
      <c r="F199" s="87"/>
      <c r="G199" s="97"/>
      <c r="H199" s="19"/>
    </row>
    <row r="200" spans="1:8" ht="27" customHeight="1">
      <c r="A200" s="98"/>
      <c r="B200" s="104" t="s">
        <v>710</v>
      </c>
      <c r="C200" s="99"/>
      <c r="D200" s="99"/>
      <c r="E200" s="99"/>
      <c r="F200" s="87"/>
      <c r="G200" s="97"/>
      <c r="H200" s="19"/>
    </row>
    <row r="201" spans="1:8" ht="27" customHeight="1">
      <c r="A201" s="98"/>
      <c r="B201" s="104" t="s">
        <v>739</v>
      </c>
      <c r="C201" s="99"/>
      <c r="D201" s="99"/>
      <c r="E201" s="99"/>
      <c r="F201" s="87"/>
      <c r="G201" s="97"/>
      <c r="H201" s="19"/>
    </row>
    <row r="202" spans="1:8" ht="27" customHeight="1">
      <c r="A202" s="98"/>
      <c r="B202" s="104"/>
      <c r="C202" s="99"/>
      <c r="D202" s="99"/>
      <c r="E202" s="99"/>
      <c r="F202" s="87"/>
      <c r="G202" s="97"/>
      <c r="H202" s="19"/>
    </row>
    <row r="203" spans="1:8" ht="27" customHeight="1">
      <c r="A203" s="98"/>
      <c r="B203" s="104" t="s">
        <v>701</v>
      </c>
      <c r="C203" s="99"/>
      <c r="D203" s="99"/>
      <c r="E203" s="99"/>
      <c r="F203" s="87"/>
      <c r="G203" s="97"/>
      <c r="H203" s="19"/>
    </row>
    <row r="204" spans="1:8" ht="27" customHeight="1">
      <c r="A204" s="98"/>
      <c r="B204" s="104" t="s">
        <v>711</v>
      </c>
      <c r="C204" s="99"/>
      <c r="D204" s="99"/>
      <c r="E204" s="99"/>
      <c r="F204" s="87"/>
      <c r="G204" s="97"/>
      <c r="H204" s="19"/>
    </row>
    <row r="205" spans="1:8" ht="27" customHeight="1">
      <c r="A205" s="98"/>
      <c r="B205" s="104" t="s">
        <v>712</v>
      </c>
      <c r="C205" s="99"/>
      <c r="D205" s="99"/>
      <c r="E205" s="99"/>
      <c r="F205" s="87"/>
      <c r="G205" s="97"/>
      <c r="H205" s="19"/>
    </row>
    <row r="206" spans="1:8" ht="27" customHeight="1">
      <c r="A206" s="98"/>
      <c r="B206" s="104" t="s">
        <v>713</v>
      </c>
      <c r="C206" s="99"/>
      <c r="D206" s="99"/>
      <c r="E206" s="99"/>
      <c r="F206" s="87"/>
      <c r="G206" s="97"/>
      <c r="H206" s="19"/>
    </row>
    <row r="207" spans="1:8" ht="27" customHeight="1">
      <c r="A207" s="98"/>
      <c r="B207" s="104" t="s">
        <v>714</v>
      </c>
      <c r="C207" s="99"/>
      <c r="D207" s="99"/>
      <c r="E207" s="99"/>
      <c r="F207" s="87"/>
      <c r="G207" s="97"/>
      <c r="H207" s="19"/>
    </row>
    <row r="208" spans="1:8" ht="27" customHeight="1">
      <c r="A208" s="98"/>
      <c r="B208" s="104" t="s">
        <v>715</v>
      </c>
      <c r="C208" s="99"/>
      <c r="D208" s="99"/>
      <c r="E208" s="99"/>
      <c r="F208" s="87"/>
      <c r="G208" s="97"/>
      <c r="H208" s="19"/>
    </row>
    <row r="209" spans="1:8" ht="27" customHeight="1">
      <c r="A209" s="98"/>
      <c r="B209" s="104"/>
      <c r="C209" s="99"/>
      <c r="D209" s="99"/>
      <c r="E209" s="99"/>
      <c r="F209" s="87"/>
      <c r="G209" s="97"/>
      <c r="H209" s="19"/>
    </row>
    <row r="210" spans="1:8" ht="27" customHeight="1">
      <c r="A210" s="98"/>
      <c r="B210" s="104" t="s">
        <v>786</v>
      </c>
      <c r="C210" s="99"/>
      <c r="D210" s="99"/>
      <c r="E210" s="99"/>
      <c r="F210" s="87"/>
      <c r="G210" s="97"/>
      <c r="H210" s="19"/>
    </row>
    <row r="211" spans="1:8" ht="27" customHeight="1">
      <c r="A211" s="98"/>
      <c r="B211" s="104"/>
      <c r="C211" s="99"/>
      <c r="D211" s="99"/>
      <c r="E211" s="99"/>
      <c r="F211" s="87"/>
      <c r="G211" s="97"/>
      <c r="H211" s="19"/>
    </row>
    <row r="212" spans="1:8" ht="33" customHeight="1">
      <c r="A212" s="88" t="s">
        <v>697</v>
      </c>
      <c r="B212" s="89" t="s">
        <v>698</v>
      </c>
      <c r="C212" s="99"/>
      <c r="D212" s="99"/>
      <c r="E212" s="99"/>
      <c r="F212" s="87"/>
      <c r="G212" s="97">
        <v>221.6</v>
      </c>
      <c r="H212" s="19"/>
    </row>
    <row r="213" spans="1:8" ht="33" customHeight="1">
      <c r="A213" s="88"/>
      <c r="B213" s="89" t="s">
        <v>700</v>
      </c>
      <c r="C213" s="99"/>
      <c r="D213" s="99"/>
      <c r="E213" s="99"/>
      <c r="F213" s="87"/>
      <c r="G213" s="97"/>
      <c r="H213" s="19"/>
    </row>
    <row r="214" spans="1:8" ht="27" customHeight="1">
      <c r="A214" s="98"/>
      <c r="B214" s="104" t="s">
        <v>699</v>
      </c>
      <c r="C214" s="99"/>
      <c r="D214" s="99"/>
      <c r="E214" s="99"/>
      <c r="F214" s="87"/>
      <c r="G214" s="97"/>
      <c r="H214" s="19"/>
    </row>
    <row r="215" spans="1:8" ht="27" customHeight="1">
      <c r="A215" s="98"/>
      <c r="B215" s="104" t="s">
        <v>705</v>
      </c>
      <c r="C215" s="99"/>
      <c r="D215" s="99"/>
      <c r="E215" s="99"/>
      <c r="F215" s="87"/>
      <c r="G215" s="97"/>
      <c r="H215" s="19"/>
    </row>
    <row r="216" spans="1:8" ht="27" customHeight="1">
      <c r="A216" s="98"/>
      <c r="B216" s="104" t="s">
        <v>706</v>
      </c>
      <c r="C216" s="99"/>
      <c r="D216" s="99"/>
      <c r="E216" s="99"/>
      <c r="F216" s="87"/>
      <c r="G216" s="97"/>
      <c r="H216" s="19"/>
    </row>
    <row r="217" spans="1:8" ht="27" customHeight="1">
      <c r="A217" s="98"/>
      <c r="B217" s="104"/>
      <c r="C217" s="99"/>
      <c r="D217" s="99"/>
      <c r="E217" s="99"/>
      <c r="F217" s="87"/>
      <c r="G217" s="97"/>
      <c r="H217" s="19"/>
    </row>
    <row r="218" spans="1:8" ht="27" customHeight="1">
      <c r="A218" s="98"/>
      <c r="B218" s="104" t="s">
        <v>701</v>
      </c>
      <c r="C218" s="99"/>
      <c r="D218" s="99"/>
      <c r="E218" s="99"/>
      <c r="F218" s="87"/>
      <c r="G218" s="97"/>
      <c r="H218" s="19"/>
    </row>
    <row r="219" spans="1:8" ht="27" customHeight="1">
      <c r="A219" s="98"/>
      <c r="B219" s="104" t="s">
        <v>702</v>
      </c>
      <c r="C219" s="99"/>
      <c r="D219" s="99"/>
      <c r="E219" s="99"/>
      <c r="F219" s="87"/>
      <c r="G219" s="97"/>
      <c r="H219" s="19"/>
    </row>
    <row r="220" spans="1:8" ht="27" customHeight="1">
      <c r="A220" s="98"/>
      <c r="B220" s="104" t="s">
        <v>703</v>
      </c>
      <c r="C220" s="99"/>
      <c r="D220" s="99"/>
      <c r="E220" s="99"/>
      <c r="F220" s="87"/>
      <c r="G220" s="97"/>
      <c r="H220" s="19"/>
    </row>
    <row r="221" spans="1:8" ht="27" customHeight="1">
      <c r="A221" s="98"/>
      <c r="B221" s="104" t="s">
        <v>704</v>
      </c>
      <c r="C221" s="99"/>
      <c r="D221" s="99"/>
      <c r="E221" s="99"/>
      <c r="F221" s="87"/>
      <c r="G221" s="97"/>
      <c r="H221" s="19"/>
    </row>
    <row r="222" spans="1:8" ht="27" customHeight="1">
      <c r="A222" s="98"/>
      <c r="B222" s="104"/>
      <c r="C222" s="99"/>
      <c r="D222" s="99"/>
      <c r="E222" s="99"/>
      <c r="F222" s="87"/>
      <c r="G222" s="97"/>
      <c r="H222" s="19"/>
    </row>
    <row r="223" spans="1:8" ht="27" customHeight="1">
      <c r="A223" s="98"/>
      <c r="B223" s="104" t="s">
        <v>787</v>
      </c>
      <c r="C223" s="99"/>
      <c r="D223" s="99"/>
      <c r="E223" s="99"/>
      <c r="F223" s="87"/>
      <c r="G223" s="97"/>
      <c r="H223" s="19"/>
    </row>
    <row r="224" spans="1:8" ht="27" customHeight="1">
      <c r="A224" s="98"/>
      <c r="B224" s="104"/>
      <c r="C224" s="99"/>
      <c r="D224" s="99"/>
      <c r="E224" s="99"/>
      <c r="F224" s="87"/>
      <c r="G224" s="97"/>
      <c r="H224" s="19"/>
    </row>
    <row r="225" spans="1:8" ht="27" customHeight="1">
      <c r="A225" s="88" t="s">
        <v>448</v>
      </c>
      <c r="B225" s="89" t="s">
        <v>449</v>
      </c>
      <c r="C225" s="99"/>
      <c r="D225" s="99"/>
      <c r="E225" s="99"/>
      <c r="F225" s="87" t="s">
        <v>67</v>
      </c>
      <c r="G225" s="97">
        <v>94.99</v>
      </c>
      <c r="H225" s="19"/>
    </row>
    <row r="226" spans="1:8" ht="27" customHeight="1">
      <c r="A226" s="88"/>
      <c r="B226" s="89" t="s">
        <v>647</v>
      </c>
      <c r="C226" s="99"/>
      <c r="D226" s="99"/>
      <c r="E226" s="99"/>
      <c r="F226" s="87"/>
      <c r="G226" s="97"/>
      <c r="H226" s="19"/>
    </row>
    <row r="227" spans="1:8" ht="27" customHeight="1">
      <c r="A227" s="98"/>
      <c r="B227" s="104" t="s">
        <v>646</v>
      </c>
      <c r="C227" s="99"/>
      <c r="D227" s="99"/>
      <c r="E227" s="99"/>
      <c r="F227" s="87"/>
      <c r="G227" s="97"/>
      <c r="H227" s="19"/>
    </row>
    <row r="228" spans="1:8" ht="27" customHeight="1">
      <c r="A228" s="98"/>
      <c r="B228" s="104" t="s">
        <v>950</v>
      </c>
      <c r="C228" s="99"/>
      <c r="D228" s="99"/>
      <c r="E228" s="99"/>
      <c r="F228" s="87"/>
      <c r="G228" s="97"/>
      <c r="H228" s="19"/>
    </row>
    <row r="229" spans="1:8" ht="27" customHeight="1">
      <c r="A229" s="98"/>
      <c r="B229" s="104" t="s">
        <v>788</v>
      </c>
      <c r="C229" s="99"/>
      <c r="D229" s="99"/>
      <c r="E229" s="99"/>
      <c r="F229" s="87"/>
      <c r="G229" s="97"/>
      <c r="H229" s="19"/>
    </row>
    <row r="230" spans="1:8" ht="27" customHeight="1">
      <c r="A230" s="98"/>
      <c r="B230" s="104" t="s">
        <v>970</v>
      </c>
      <c r="C230" s="99"/>
      <c r="D230" s="99"/>
      <c r="E230" s="99"/>
      <c r="F230" s="87"/>
      <c r="G230" s="97"/>
      <c r="H230" s="19"/>
    </row>
    <row r="231" spans="1:8" ht="27" customHeight="1">
      <c r="A231" s="98"/>
      <c r="B231" s="126"/>
      <c r="C231" s="99"/>
      <c r="D231" s="99"/>
      <c r="E231" s="99"/>
      <c r="F231" s="87"/>
      <c r="G231" s="97"/>
      <c r="H231" s="19"/>
    </row>
    <row r="232" spans="1:8" ht="27" customHeight="1">
      <c r="A232" s="88" t="s">
        <v>451</v>
      </c>
      <c r="B232" s="89" t="s">
        <v>452</v>
      </c>
      <c r="C232" s="99"/>
      <c r="D232" s="99"/>
      <c r="E232" s="99"/>
      <c r="F232" s="87" t="s">
        <v>29</v>
      </c>
      <c r="G232" s="97">
        <v>57.47</v>
      </c>
      <c r="H232" s="19"/>
    </row>
    <row r="233" spans="1:8" ht="27" customHeight="1">
      <c r="A233" s="88"/>
      <c r="B233" s="104" t="s">
        <v>453</v>
      </c>
      <c r="C233" s="99"/>
      <c r="D233" s="99"/>
      <c r="E233" s="99"/>
      <c r="F233" s="87"/>
      <c r="G233" s="97"/>
      <c r="H233" s="19"/>
    </row>
    <row r="234" spans="1:8" ht="27" customHeight="1">
      <c r="A234" s="98"/>
      <c r="B234" s="104" t="s">
        <v>789</v>
      </c>
      <c r="C234" s="99"/>
      <c r="D234" s="99"/>
      <c r="E234" s="99"/>
      <c r="F234" s="87"/>
      <c r="G234" s="97"/>
      <c r="H234" s="19"/>
    </row>
    <row r="235" spans="1:8" ht="27" customHeight="1">
      <c r="A235" s="98"/>
      <c r="B235" s="126"/>
      <c r="C235" s="99"/>
      <c r="D235" s="99"/>
      <c r="E235" s="99"/>
      <c r="F235" s="87"/>
      <c r="G235" s="97"/>
      <c r="H235" s="19"/>
    </row>
    <row r="236" spans="1:8" ht="27" customHeight="1">
      <c r="A236" s="88" t="s">
        <v>448</v>
      </c>
      <c r="B236" s="89" t="s">
        <v>449</v>
      </c>
      <c r="C236" s="99"/>
      <c r="D236" s="99"/>
      <c r="E236" s="99"/>
      <c r="F236" s="87" t="s">
        <v>67</v>
      </c>
      <c r="G236" s="97">
        <v>1378.58</v>
      </c>
      <c r="H236" s="19"/>
    </row>
    <row r="237" spans="1:8" ht="27" customHeight="1">
      <c r="A237" s="88"/>
      <c r="B237" s="89" t="s">
        <v>951</v>
      </c>
      <c r="C237" s="99"/>
      <c r="D237" s="99"/>
      <c r="E237" s="99"/>
      <c r="F237" s="87"/>
      <c r="G237" s="97"/>
      <c r="H237" s="19"/>
    </row>
    <row r="238" spans="1:8" ht="27" customHeight="1">
      <c r="A238" s="98"/>
      <c r="B238" s="104" t="s">
        <v>453</v>
      </c>
      <c r="C238" s="99"/>
      <c r="D238" s="99"/>
      <c r="E238" s="99"/>
      <c r="F238" s="87"/>
      <c r="G238" s="97"/>
      <c r="H238" s="19"/>
    </row>
    <row r="239" spans="1:8" ht="27" customHeight="1">
      <c r="A239" s="98"/>
      <c r="B239" s="104" t="s">
        <v>971</v>
      </c>
      <c r="C239" s="99"/>
      <c r="D239" s="99"/>
      <c r="E239" s="99"/>
      <c r="F239" s="87"/>
      <c r="G239" s="97"/>
      <c r="H239" s="19"/>
    </row>
    <row r="240" spans="1:8" ht="27" customHeight="1">
      <c r="A240" s="98"/>
      <c r="B240" s="104"/>
      <c r="C240" s="99"/>
      <c r="D240" s="99"/>
      <c r="E240" s="99"/>
      <c r="F240" s="87"/>
      <c r="G240" s="97"/>
      <c r="H240" s="19"/>
    </row>
    <row r="241" spans="1:8" ht="27" customHeight="1">
      <c r="A241" s="88" t="s">
        <v>340</v>
      </c>
      <c r="B241" s="89" t="s">
        <v>341</v>
      </c>
      <c r="C241" s="89"/>
      <c r="D241" s="89"/>
      <c r="E241" s="89"/>
      <c r="F241" s="87" t="s">
        <v>5</v>
      </c>
      <c r="G241" s="97">
        <v>61.5</v>
      </c>
      <c r="H241" s="19"/>
    </row>
    <row r="242" spans="1:8" ht="27" customHeight="1">
      <c r="A242" s="98"/>
      <c r="B242" s="104" t="s">
        <v>233</v>
      </c>
      <c r="C242" s="104"/>
      <c r="D242" s="104"/>
      <c r="E242" s="104"/>
      <c r="F242" s="87"/>
      <c r="G242" s="97"/>
      <c r="H242" s="19"/>
    </row>
    <row r="243" spans="1:8" ht="27" customHeight="1">
      <c r="A243" s="98"/>
      <c r="B243" s="104" t="s">
        <v>731</v>
      </c>
      <c r="C243" s="104"/>
      <c r="D243" s="104"/>
      <c r="E243" s="104"/>
      <c r="F243" s="87"/>
      <c r="G243" s="97"/>
      <c r="H243" s="19"/>
    </row>
    <row r="244" spans="1:8" ht="27" customHeight="1">
      <c r="A244" s="98"/>
      <c r="B244" s="104" t="s">
        <v>730</v>
      </c>
      <c r="C244" s="104"/>
      <c r="D244" s="104"/>
      <c r="E244" s="104"/>
      <c r="F244" s="87"/>
      <c r="G244" s="97"/>
      <c r="H244" s="19"/>
    </row>
    <row r="245" spans="1:8" ht="27" customHeight="1">
      <c r="A245" s="98"/>
      <c r="B245" s="104" t="s">
        <v>729</v>
      </c>
      <c r="C245" s="104"/>
      <c r="D245" s="104"/>
      <c r="E245" s="104"/>
      <c r="F245" s="87"/>
      <c r="G245" s="97"/>
      <c r="H245" s="19"/>
    </row>
    <row r="246" spans="1:8" ht="27" customHeight="1">
      <c r="A246" s="98"/>
      <c r="B246" s="104" t="s">
        <v>728</v>
      </c>
      <c r="C246" s="104"/>
      <c r="D246" s="104"/>
      <c r="E246" s="104"/>
      <c r="F246" s="87"/>
      <c r="G246" s="97"/>
      <c r="H246" s="19"/>
    </row>
    <row r="247" spans="1:8" ht="27" customHeight="1">
      <c r="A247" s="98"/>
      <c r="B247" s="104" t="s">
        <v>720</v>
      </c>
      <c r="C247" s="104"/>
      <c r="D247" s="104"/>
      <c r="E247" s="104"/>
      <c r="F247" s="87"/>
      <c r="G247" s="97"/>
      <c r="H247" s="19"/>
    </row>
    <row r="248" spans="1:8" ht="27" customHeight="1">
      <c r="A248" s="98"/>
      <c r="B248" s="104" t="s">
        <v>723</v>
      </c>
      <c r="C248" s="104"/>
      <c r="D248" s="104"/>
      <c r="E248" s="104"/>
      <c r="F248" s="87"/>
      <c r="G248" s="97"/>
      <c r="H248" s="19"/>
    </row>
    <row r="249" spans="1:8" ht="27" customHeight="1">
      <c r="A249" s="98"/>
      <c r="B249" s="104" t="s">
        <v>727</v>
      </c>
      <c r="C249" s="104"/>
      <c r="D249" s="104"/>
      <c r="E249" s="104"/>
      <c r="F249" s="87"/>
      <c r="G249" s="97"/>
      <c r="H249" s="19"/>
    </row>
    <row r="250" spans="1:8" ht="27" customHeight="1">
      <c r="A250" s="98"/>
      <c r="B250" s="104" t="s">
        <v>726</v>
      </c>
      <c r="C250" s="104"/>
      <c r="D250" s="104"/>
      <c r="E250" s="104"/>
      <c r="F250" s="87"/>
      <c r="G250" s="97"/>
      <c r="H250" s="19"/>
    </row>
    <row r="251" spans="1:8" ht="27" customHeight="1">
      <c r="A251" s="98"/>
      <c r="B251" s="104" t="s">
        <v>719</v>
      </c>
      <c r="C251" s="104"/>
      <c r="D251" s="104"/>
      <c r="E251" s="104"/>
      <c r="F251" s="87"/>
      <c r="G251" s="97"/>
      <c r="H251" s="19"/>
    </row>
    <row r="252" spans="1:8" ht="27" customHeight="1">
      <c r="A252" s="98"/>
      <c r="B252" s="104" t="s">
        <v>732</v>
      </c>
      <c r="C252" s="104"/>
      <c r="D252" s="104"/>
      <c r="E252" s="104"/>
      <c r="F252" s="87"/>
      <c r="G252" s="97"/>
      <c r="H252" s="19"/>
    </row>
    <row r="253" spans="1:8" ht="27" customHeight="1">
      <c r="A253" s="98"/>
      <c r="B253" s="126"/>
      <c r="C253" s="104"/>
      <c r="D253" s="104"/>
      <c r="E253" s="104"/>
      <c r="F253" s="87"/>
      <c r="G253" s="97"/>
      <c r="H253" s="19"/>
    </row>
    <row r="254" spans="1:8" ht="35.25" customHeight="1">
      <c r="A254" s="88" t="s">
        <v>716</v>
      </c>
      <c r="B254" s="89" t="s">
        <v>717</v>
      </c>
      <c r="C254" s="104"/>
      <c r="D254" s="104"/>
      <c r="E254" s="104"/>
      <c r="F254" s="87" t="s">
        <v>5</v>
      </c>
      <c r="G254" s="97">
        <v>155.59</v>
      </c>
      <c r="H254" s="19"/>
    </row>
    <row r="255" spans="1:8" ht="27" customHeight="1">
      <c r="A255" s="98"/>
      <c r="B255" s="104" t="s">
        <v>233</v>
      </c>
      <c r="C255" s="104"/>
      <c r="D255" s="104"/>
      <c r="E255" s="104"/>
      <c r="F255" s="87"/>
      <c r="G255" s="97"/>
      <c r="H255" s="19"/>
    </row>
    <row r="256" spans="1:8" ht="27" customHeight="1">
      <c r="A256" s="98"/>
      <c r="B256" s="104" t="s">
        <v>718</v>
      </c>
      <c r="C256" s="104"/>
      <c r="D256" s="104"/>
      <c r="E256" s="104"/>
      <c r="F256" s="87"/>
      <c r="G256" s="97"/>
      <c r="H256" s="19"/>
    </row>
    <row r="257" spans="1:8" ht="27" customHeight="1">
      <c r="A257" s="98"/>
      <c r="B257" s="104" t="s">
        <v>733</v>
      </c>
      <c r="C257" s="104"/>
      <c r="D257" s="104"/>
      <c r="E257" s="104"/>
      <c r="F257" s="87"/>
      <c r="G257" s="97"/>
      <c r="H257" s="19"/>
    </row>
    <row r="258" spans="1:8" ht="27" customHeight="1">
      <c r="A258" s="98"/>
      <c r="B258" s="104" t="s">
        <v>721</v>
      </c>
      <c r="C258" s="104"/>
      <c r="D258" s="104"/>
      <c r="E258" s="104"/>
      <c r="F258" s="87"/>
      <c r="G258" s="97"/>
      <c r="H258" s="19"/>
    </row>
    <row r="259" spans="1:8" ht="27" customHeight="1">
      <c r="A259" s="98"/>
      <c r="B259" s="104" t="s">
        <v>734</v>
      </c>
      <c r="C259" s="104"/>
      <c r="D259" s="104"/>
      <c r="E259" s="104"/>
      <c r="F259" s="87"/>
      <c r="G259" s="97"/>
      <c r="H259" s="19"/>
    </row>
    <row r="260" spans="1:8" ht="27" customHeight="1">
      <c r="A260" s="98"/>
      <c r="B260" s="104" t="s">
        <v>722</v>
      </c>
      <c r="C260" s="104"/>
      <c r="D260" s="104"/>
      <c r="E260" s="104"/>
      <c r="F260" s="87"/>
      <c r="G260" s="97"/>
      <c r="H260" s="19"/>
    </row>
    <row r="261" spans="1:8" ht="27" customHeight="1">
      <c r="A261" s="98"/>
      <c r="B261" s="104" t="s">
        <v>724</v>
      </c>
      <c r="C261" s="104"/>
      <c r="D261" s="104"/>
      <c r="E261" s="104"/>
      <c r="F261" s="87"/>
      <c r="G261" s="97"/>
      <c r="H261" s="19"/>
    </row>
    <row r="262" spans="1:8" ht="27" customHeight="1">
      <c r="A262" s="98"/>
      <c r="B262" s="104" t="s">
        <v>725</v>
      </c>
      <c r="C262" s="104"/>
      <c r="D262" s="104"/>
      <c r="E262" s="104"/>
      <c r="F262" s="87"/>
      <c r="G262" s="97"/>
      <c r="H262" s="19"/>
    </row>
    <row r="263" spans="1:8" ht="27" customHeight="1">
      <c r="A263" s="98"/>
      <c r="B263" s="104" t="s">
        <v>735</v>
      </c>
      <c r="C263" s="104"/>
      <c r="D263" s="104"/>
      <c r="E263" s="104"/>
      <c r="F263" s="87"/>
      <c r="G263" s="97"/>
      <c r="H263" s="19"/>
    </row>
    <row r="264" spans="1:8" ht="27" customHeight="1">
      <c r="A264" s="98"/>
      <c r="B264" s="104" t="s">
        <v>736</v>
      </c>
      <c r="C264" s="104"/>
      <c r="D264" s="104"/>
      <c r="E264" s="104"/>
      <c r="F264" s="87"/>
      <c r="G264" s="97"/>
      <c r="H264" s="19"/>
    </row>
    <row r="265" spans="1:8" ht="27" customHeight="1">
      <c r="A265" s="98"/>
      <c r="B265" s="104" t="s">
        <v>737</v>
      </c>
      <c r="C265" s="104"/>
      <c r="D265" s="104"/>
      <c r="E265" s="104"/>
      <c r="F265" s="87"/>
      <c r="G265" s="97"/>
      <c r="H265" s="19"/>
    </row>
    <row r="266" spans="1:8" ht="27" customHeight="1">
      <c r="A266" s="98"/>
      <c r="B266" s="126"/>
      <c r="C266" s="104"/>
      <c r="D266" s="104"/>
      <c r="E266" s="104"/>
      <c r="F266" s="87"/>
      <c r="G266" s="97"/>
      <c r="H266" s="19"/>
    </row>
    <row r="267" spans="1:8" ht="27" customHeight="1">
      <c r="A267" s="88" t="s">
        <v>448</v>
      </c>
      <c r="B267" s="89" t="s">
        <v>449</v>
      </c>
      <c r="C267" s="99"/>
      <c r="D267" s="99"/>
      <c r="E267" s="99"/>
      <c r="F267" s="87" t="s">
        <v>67</v>
      </c>
      <c r="G267" s="97">
        <v>36.55</v>
      </c>
      <c r="H267" s="19"/>
    </row>
    <row r="268" spans="1:8" ht="27" customHeight="1">
      <c r="A268" s="88"/>
      <c r="B268" s="89" t="s">
        <v>647</v>
      </c>
      <c r="C268" s="99"/>
      <c r="D268" s="99"/>
      <c r="E268" s="99"/>
      <c r="F268" s="87"/>
      <c r="G268" s="97"/>
      <c r="H268" s="19"/>
    </row>
    <row r="269" spans="1:8" ht="27" customHeight="1">
      <c r="A269" s="98"/>
      <c r="B269" s="104" t="s">
        <v>646</v>
      </c>
      <c r="C269" s="99"/>
      <c r="D269" s="99"/>
      <c r="E269" s="99"/>
      <c r="F269" s="87"/>
      <c r="G269" s="97"/>
      <c r="H269" s="19"/>
    </row>
    <row r="270" spans="1:8" ht="27" customHeight="1">
      <c r="A270" s="98"/>
      <c r="B270" s="104" t="s">
        <v>950</v>
      </c>
      <c r="C270" s="99"/>
      <c r="D270" s="99"/>
      <c r="E270" s="99"/>
      <c r="F270" s="87"/>
      <c r="G270" s="97"/>
      <c r="H270" s="19"/>
    </row>
    <row r="271" spans="1:8" ht="27" customHeight="1">
      <c r="A271" s="98"/>
      <c r="B271" s="104" t="s">
        <v>738</v>
      </c>
      <c r="C271" s="99"/>
      <c r="D271" s="99"/>
      <c r="E271" s="99"/>
      <c r="F271" s="87"/>
      <c r="G271" s="97"/>
      <c r="H271" s="19"/>
    </row>
    <row r="272" spans="1:8" ht="27" customHeight="1">
      <c r="A272" s="98"/>
      <c r="B272" s="104" t="s">
        <v>972</v>
      </c>
      <c r="C272" s="99"/>
      <c r="D272" s="99"/>
      <c r="E272" s="99"/>
      <c r="F272" s="87"/>
      <c r="G272" s="97"/>
      <c r="H272" s="19"/>
    </row>
    <row r="273" spans="1:8" ht="27" customHeight="1">
      <c r="A273" s="98"/>
      <c r="B273" s="126"/>
      <c r="C273" s="104"/>
      <c r="D273" s="104"/>
      <c r="E273" s="104"/>
      <c r="F273" s="87"/>
      <c r="G273" s="97"/>
      <c r="H273" s="19"/>
    </row>
    <row r="274" spans="1:8" ht="27" customHeight="1">
      <c r="A274" s="88" t="s">
        <v>451</v>
      </c>
      <c r="B274" s="89" t="s">
        <v>452</v>
      </c>
      <c r="C274" s="104"/>
      <c r="D274" s="104"/>
      <c r="E274" s="104"/>
      <c r="F274" s="87" t="s">
        <v>29</v>
      </c>
      <c r="G274" s="97">
        <v>41.72</v>
      </c>
      <c r="H274" s="19"/>
    </row>
    <row r="275" spans="1:8" ht="27" customHeight="1">
      <c r="A275" s="98"/>
      <c r="B275" s="104" t="s">
        <v>455</v>
      </c>
      <c r="C275" s="104"/>
      <c r="D275" s="104"/>
      <c r="E275" s="104"/>
      <c r="F275" s="87"/>
      <c r="G275" s="97"/>
      <c r="H275" s="19"/>
    </row>
    <row r="276" spans="1:8" ht="27" customHeight="1">
      <c r="A276" s="98"/>
      <c r="B276" s="104" t="s">
        <v>456</v>
      </c>
      <c r="C276" s="104"/>
      <c r="D276" s="104"/>
      <c r="E276" s="104"/>
      <c r="F276" s="87"/>
      <c r="G276" s="97"/>
      <c r="H276" s="19"/>
    </row>
    <row r="277" spans="1:8" ht="27" customHeight="1">
      <c r="A277" s="98"/>
      <c r="B277" s="126"/>
      <c r="C277" s="104"/>
      <c r="D277" s="104"/>
      <c r="E277" s="104"/>
      <c r="F277" s="87"/>
      <c r="G277" s="97"/>
      <c r="H277" s="19"/>
    </row>
    <row r="278" spans="1:8" ht="27" customHeight="1">
      <c r="A278" s="88" t="s">
        <v>448</v>
      </c>
      <c r="B278" s="89" t="s">
        <v>449</v>
      </c>
      <c r="C278" s="104"/>
      <c r="D278" s="104"/>
      <c r="E278" s="104"/>
      <c r="F278" s="87" t="s">
        <v>67</v>
      </c>
      <c r="G278" s="97">
        <v>1000.6</v>
      </c>
      <c r="H278" s="19"/>
    </row>
    <row r="279" spans="1:8" ht="27" customHeight="1">
      <c r="A279" s="88"/>
      <c r="B279" s="89" t="s">
        <v>951</v>
      </c>
      <c r="C279" s="104"/>
      <c r="D279" s="104"/>
      <c r="E279" s="104"/>
      <c r="F279" s="87"/>
      <c r="G279" s="97"/>
      <c r="H279" s="19"/>
    </row>
    <row r="280" spans="1:8" ht="27" customHeight="1">
      <c r="A280" s="88"/>
      <c r="B280" s="104" t="s">
        <v>454</v>
      </c>
      <c r="C280" s="104"/>
      <c r="D280" s="104"/>
      <c r="E280" s="104"/>
      <c r="F280" s="87"/>
      <c r="G280" s="97"/>
      <c r="H280" s="19"/>
    </row>
    <row r="281" spans="1:8" ht="27" customHeight="1">
      <c r="A281" s="88"/>
      <c r="B281" s="104" t="s">
        <v>455</v>
      </c>
      <c r="C281" s="104"/>
      <c r="D281" s="104"/>
      <c r="E281" s="104"/>
      <c r="F281" s="87"/>
      <c r="G281" s="97"/>
      <c r="H281" s="19"/>
    </row>
    <row r="282" spans="1:8" ht="27" customHeight="1">
      <c r="A282" s="88"/>
      <c r="B282" s="104" t="s">
        <v>952</v>
      </c>
      <c r="C282" s="104"/>
      <c r="D282" s="104"/>
      <c r="E282" s="104"/>
      <c r="F282" s="87"/>
      <c r="G282" s="97"/>
      <c r="H282" s="19"/>
    </row>
    <row r="283" spans="1:8" ht="27" customHeight="1">
      <c r="A283" s="98"/>
      <c r="B283" s="104"/>
      <c r="C283" s="104"/>
      <c r="D283" s="104"/>
      <c r="E283" s="104"/>
      <c r="F283" s="87"/>
      <c r="G283" s="97"/>
      <c r="H283" s="19"/>
    </row>
    <row r="284" spans="1:8" ht="27" customHeight="1" thickBot="1">
      <c r="A284" s="127" t="s">
        <v>370</v>
      </c>
      <c r="B284" s="144" t="s">
        <v>388</v>
      </c>
      <c r="C284" s="144"/>
      <c r="D284" s="144"/>
      <c r="E284" s="144"/>
      <c r="F284" s="129" t="s">
        <v>5</v>
      </c>
      <c r="G284" s="97">
        <v>69.99</v>
      </c>
      <c r="H284" s="19"/>
    </row>
    <row r="285" spans="1:8" ht="27" customHeight="1">
      <c r="A285" s="130" t="s">
        <v>10</v>
      </c>
      <c r="B285" s="131" t="s">
        <v>362</v>
      </c>
      <c r="C285" s="131" t="s">
        <v>363</v>
      </c>
      <c r="D285" s="131" t="s">
        <v>364</v>
      </c>
      <c r="E285" s="131" t="s">
        <v>365</v>
      </c>
      <c r="F285" s="132" t="s">
        <v>366</v>
      </c>
      <c r="G285" s="133"/>
      <c r="H285" s="19"/>
    </row>
    <row r="286" spans="1:8" ht="27" customHeight="1">
      <c r="A286" s="134" t="s">
        <v>337</v>
      </c>
      <c r="B286" s="103" t="s">
        <v>351</v>
      </c>
      <c r="C286" s="145" t="s">
        <v>5</v>
      </c>
      <c r="D286" s="146">
        <v>1.06</v>
      </c>
      <c r="E286" s="147">
        <v>53.42</v>
      </c>
      <c r="F286" s="148">
        <f>E286*D286</f>
        <v>56.62520000000001</v>
      </c>
      <c r="G286" s="133"/>
      <c r="H286" s="19"/>
    </row>
    <row r="287" spans="1:8" ht="27" customHeight="1">
      <c r="A287" s="134" t="s">
        <v>410</v>
      </c>
      <c r="B287" s="103" t="s">
        <v>371</v>
      </c>
      <c r="C287" s="145" t="s">
        <v>195</v>
      </c>
      <c r="D287" s="146">
        <v>4.86</v>
      </c>
      <c r="E287" s="147">
        <v>0.89</v>
      </c>
      <c r="F287" s="148">
        <f>E287*D287</f>
        <v>4.3254</v>
      </c>
      <c r="G287" s="133"/>
      <c r="H287" s="19"/>
    </row>
    <row r="288" spans="1:8" ht="27" customHeight="1">
      <c r="A288" s="134" t="s">
        <v>411</v>
      </c>
      <c r="B288" s="103" t="s">
        <v>372</v>
      </c>
      <c r="C288" s="145" t="s">
        <v>195</v>
      </c>
      <c r="D288" s="146">
        <v>0.24</v>
      </c>
      <c r="E288" s="147">
        <v>5.73</v>
      </c>
      <c r="F288" s="148">
        <f>E288*D288</f>
        <v>1.3752</v>
      </c>
      <c r="G288" s="133"/>
      <c r="H288" s="19"/>
    </row>
    <row r="289" spans="1:8" ht="27" customHeight="1">
      <c r="A289" s="134" t="s">
        <v>408</v>
      </c>
      <c r="B289" s="103" t="s">
        <v>387</v>
      </c>
      <c r="C289" s="145" t="s">
        <v>342</v>
      </c>
      <c r="D289" s="146">
        <v>0.3</v>
      </c>
      <c r="E289" s="147">
        <v>21.99</v>
      </c>
      <c r="F289" s="148">
        <f>E289*D289</f>
        <v>6.5969999999999995</v>
      </c>
      <c r="G289" s="133"/>
      <c r="H289" s="19"/>
    </row>
    <row r="290" spans="1:8" ht="27" customHeight="1">
      <c r="A290" s="134" t="s">
        <v>409</v>
      </c>
      <c r="B290" s="103" t="s">
        <v>373</v>
      </c>
      <c r="C290" s="145" t="s">
        <v>342</v>
      </c>
      <c r="D290" s="146">
        <v>0.2</v>
      </c>
      <c r="E290" s="149">
        <v>17.28</v>
      </c>
      <c r="F290" s="148">
        <f>E290*D290</f>
        <v>3.4560000000000004</v>
      </c>
      <c r="G290" s="133"/>
      <c r="H290" s="19"/>
    </row>
    <row r="291" spans="1:8" ht="27" customHeight="1" thickBot="1">
      <c r="A291" s="138"/>
      <c r="B291" s="150"/>
      <c r="C291" s="279" t="s">
        <v>369</v>
      </c>
      <c r="D291" s="279"/>
      <c r="E291" s="279"/>
      <c r="F291" s="151">
        <v>72.38</v>
      </c>
      <c r="G291" s="133"/>
      <c r="H291" s="19"/>
    </row>
    <row r="292" spans="1:8" ht="27" customHeight="1">
      <c r="A292" s="152"/>
      <c r="B292" s="153" t="s">
        <v>207</v>
      </c>
      <c r="C292" s="153"/>
      <c r="D292" s="153"/>
      <c r="E292" s="153"/>
      <c r="F292" s="143"/>
      <c r="G292" s="97"/>
      <c r="H292" s="19"/>
    </row>
    <row r="293" spans="1:8" ht="27" customHeight="1">
      <c r="A293" s="98"/>
      <c r="B293" s="104" t="s">
        <v>419</v>
      </c>
      <c r="C293" s="107"/>
      <c r="D293" s="107"/>
      <c r="E293" s="107"/>
      <c r="F293" s="87"/>
      <c r="G293" s="97"/>
      <c r="H293" s="19"/>
    </row>
    <row r="294" spans="1:8" ht="27" customHeight="1">
      <c r="A294" s="98"/>
      <c r="B294" s="104" t="s">
        <v>790</v>
      </c>
      <c r="C294" s="104"/>
      <c r="D294" s="104"/>
      <c r="E294" s="104"/>
      <c r="F294" s="87"/>
      <c r="G294" s="97"/>
      <c r="H294" s="19"/>
    </row>
    <row r="295" spans="1:8" ht="27" customHeight="1">
      <c r="A295" s="98"/>
      <c r="B295" s="104" t="s">
        <v>422</v>
      </c>
      <c r="C295" s="104"/>
      <c r="D295" s="104"/>
      <c r="E295" s="104"/>
      <c r="F295" s="87"/>
      <c r="G295" s="97"/>
      <c r="H295" s="19"/>
    </row>
    <row r="296" spans="1:8" ht="26.25" customHeight="1">
      <c r="A296" s="98"/>
      <c r="B296" s="104" t="s">
        <v>793</v>
      </c>
      <c r="C296" s="104"/>
      <c r="D296" s="104"/>
      <c r="E296" s="104"/>
      <c r="F296" s="87"/>
      <c r="G296" s="97"/>
      <c r="H296" s="19"/>
    </row>
    <row r="297" spans="1:8" ht="26.25" customHeight="1">
      <c r="A297" s="98"/>
      <c r="B297" s="104" t="s">
        <v>420</v>
      </c>
      <c r="C297" s="104"/>
      <c r="D297" s="104"/>
      <c r="E297" s="104"/>
      <c r="F297" s="87"/>
      <c r="G297" s="97"/>
      <c r="H297" s="19"/>
    </row>
    <row r="298" spans="1:8" ht="26.25" customHeight="1">
      <c r="A298" s="98"/>
      <c r="B298" s="104" t="s">
        <v>791</v>
      </c>
      <c r="C298" s="104"/>
      <c r="D298" s="104"/>
      <c r="E298" s="104"/>
      <c r="F298" s="87"/>
      <c r="G298" s="97"/>
      <c r="H298" s="19"/>
    </row>
    <row r="299" spans="1:8" ht="26.25" customHeight="1">
      <c r="A299" s="98"/>
      <c r="B299" s="104" t="s">
        <v>423</v>
      </c>
      <c r="C299" s="104"/>
      <c r="D299" s="104"/>
      <c r="E299" s="104"/>
      <c r="F299" s="87"/>
      <c r="G299" s="97"/>
      <c r="H299" s="19"/>
    </row>
    <row r="300" spans="1:8" ht="26.25" customHeight="1">
      <c r="A300" s="98"/>
      <c r="B300" s="104" t="s">
        <v>794</v>
      </c>
      <c r="C300" s="104"/>
      <c r="D300" s="104"/>
      <c r="E300" s="104"/>
      <c r="F300" s="87"/>
      <c r="G300" s="97"/>
      <c r="H300" s="19"/>
    </row>
    <row r="301" spans="1:8" ht="26.25" customHeight="1">
      <c r="A301" s="98"/>
      <c r="B301" s="104" t="s">
        <v>421</v>
      </c>
      <c r="C301" s="104"/>
      <c r="D301" s="104"/>
      <c r="E301" s="104"/>
      <c r="F301" s="87"/>
      <c r="G301" s="97"/>
      <c r="H301" s="19"/>
    </row>
    <row r="302" spans="1:8" ht="26.25" customHeight="1">
      <c r="A302" s="98"/>
      <c r="B302" s="104" t="s">
        <v>792</v>
      </c>
      <c r="C302" s="104"/>
      <c r="D302" s="104"/>
      <c r="E302" s="104"/>
      <c r="F302" s="87"/>
      <c r="G302" s="97"/>
      <c r="H302" s="19"/>
    </row>
    <row r="303" spans="1:8" ht="26.25" customHeight="1">
      <c r="A303" s="98"/>
      <c r="B303" s="104" t="s">
        <v>424</v>
      </c>
      <c r="C303" s="104"/>
      <c r="D303" s="104"/>
      <c r="E303" s="104"/>
      <c r="F303" s="87"/>
      <c r="G303" s="97"/>
      <c r="H303" s="19"/>
    </row>
    <row r="304" spans="1:8" ht="26.25" customHeight="1">
      <c r="A304" s="98"/>
      <c r="B304" s="104" t="s">
        <v>795</v>
      </c>
      <c r="C304" s="104"/>
      <c r="D304" s="104"/>
      <c r="E304" s="104"/>
      <c r="F304" s="87"/>
      <c r="G304" s="97"/>
      <c r="H304" s="19"/>
    </row>
    <row r="305" spans="1:8" ht="26.25" customHeight="1">
      <c r="A305" s="98"/>
      <c r="B305" s="126" t="s">
        <v>796</v>
      </c>
      <c r="C305" s="104"/>
      <c r="D305" s="104"/>
      <c r="E305" s="104"/>
      <c r="F305" s="87"/>
      <c r="G305" s="97"/>
      <c r="H305" s="19"/>
    </row>
    <row r="306" spans="1:8" ht="26.25" customHeight="1">
      <c r="A306" s="98"/>
      <c r="B306" s="104"/>
      <c r="C306" s="104"/>
      <c r="D306" s="104"/>
      <c r="E306" s="104"/>
      <c r="F306" s="87"/>
      <c r="G306" s="97"/>
      <c r="H306" s="19"/>
    </row>
    <row r="307" spans="1:8" ht="36" customHeight="1" thickBot="1">
      <c r="A307" s="154" t="s">
        <v>386</v>
      </c>
      <c r="B307" s="144" t="s">
        <v>695</v>
      </c>
      <c r="C307" s="155"/>
      <c r="D307" s="155"/>
      <c r="E307" s="155"/>
      <c r="F307" s="129" t="s">
        <v>29</v>
      </c>
      <c r="G307" s="97">
        <v>23.77</v>
      </c>
      <c r="H307" s="19"/>
    </row>
    <row r="308" spans="1:8" ht="27" customHeight="1">
      <c r="A308" s="156" t="s">
        <v>10</v>
      </c>
      <c r="B308" s="131" t="s">
        <v>362</v>
      </c>
      <c r="C308" s="131" t="s">
        <v>363</v>
      </c>
      <c r="D308" s="131" t="s">
        <v>364</v>
      </c>
      <c r="E308" s="131" t="s">
        <v>365</v>
      </c>
      <c r="F308" s="132" t="s">
        <v>366</v>
      </c>
      <c r="G308" s="133"/>
      <c r="H308" s="19"/>
    </row>
    <row r="309" spans="1:8" ht="23.25" customHeight="1">
      <c r="A309" s="157" t="s">
        <v>403</v>
      </c>
      <c r="B309" s="104" t="s">
        <v>390</v>
      </c>
      <c r="C309" s="158" t="s">
        <v>29</v>
      </c>
      <c r="D309" s="159" t="s">
        <v>398</v>
      </c>
      <c r="E309" s="159" t="s">
        <v>401</v>
      </c>
      <c r="F309" s="148">
        <f>D309*E309</f>
        <v>87.4566</v>
      </c>
      <c r="G309" s="133"/>
      <c r="H309" s="19"/>
    </row>
    <row r="310" spans="1:8" ht="26.25" customHeight="1">
      <c r="A310" s="157" t="s">
        <v>404</v>
      </c>
      <c r="B310" s="104" t="s">
        <v>391</v>
      </c>
      <c r="C310" s="158" t="s">
        <v>195</v>
      </c>
      <c r="D310" s="159" t="s">
        <v>397</v>
      </c>
      <c r="E310" s="159" t="s">
        <v>402</v>
      </c>
      <c r="F310" s="148">
        <f aca="true" t="shared" si="0" ref="F310:F315">D310*E310</f>
        <v>207.8434</v>
      </c>
      <c r="G310" s="133"/>
      <c r="H310" s="19"/>
    </row>
    <row r="311" spans="1:8" ht="26.25" customHeight="1">
      <c r="A311" s="157" t="s">
        <v>405</v>
      </c>
      <c r="B311" s="104" t="s">
        <v>392</v>
      </c>
      <c r="C311" s="158" t="s">
        <v>342</v>
      </c>
      <c r="D311" s="159" t="s">
        <v>399</v>
      </c>
      <c r="E311" s="159">
        <v>19.43</v>
      </c>
      <c r="F311" s="148">
        <f t="shared" si="0"/>
        <v>97.53859999999999</v>
      </c>
      <c r="G311" s="133"/>
      <c r="H311" s="19"/>
    </row>
    <row r="312" spans="1:8" ht="34.5" customHeight="1">
      <c r="A312" s="157" t="s">
        <v>406</v>
      </c>
      <c r="B312" s="104" t="s">
        <v>393</v>
      </c>
      <c r="C312" s="158" t="s">
        <v>395</v>
      </c>
      <c r="D312" s="159" t="s">
        <v>400</v>
      </c>
      <c r="E312" s="159">
        <v>1</v>
      </c>
      <c r="F312" s="148">
        <f t="shared" si="0"/>
        <v>1.17</v>
      </c>
      <c r="G312" s="133"/>
      <c r="H312" s="19"/>
    </row>
    <row r="313" spans="1:8" ht="34.5" customHeight="1">
      <c r="A313" s="157" t="s">
        <v>407</v>
      </c>
      <c r="B313" s="104" t="s">
        <v>394</v>
      </c>
      <c r="C313" s="158" t="s">
        <v>396</v>
      </c>
      <c r="D313" s="160">
        <v>3.85</v>
      </c>
      <c r="E313" s="159">
        <v>0.31</v>
      </c>
      <c r="F313" s="148">
        <f t="shared" si="0"/>
        <v>1.1935</v>
      </c>
      <c r="G313" s="133"/>
      <c r="H313" s="19"/>
    </row>
    <row r="314" spans="1:8" ht="26.25" customHeight="1">
      <c r="A314" s="157" t="s">
        <v>408</v>
      </c>
      <c r="B314" s="104" t="s">
        <v>387</v>
      </c>
      <c r="C314" s="158" t="s">
        <v>342</v>
      </c>
      <c r="D314" s="160">
        <v>7.25</v>
      </c>
      <c r="E314" s="147">
        <v>21.99</v>
      </c>
      <c r="F314" s="148">
        <f t="shared" si="0"/>
        <v>159.42749999999998</v>
      </c>
      <c r="G314" s="133"/>
      <c r="H314" s="19"/>
    </row>
    <row r="315" spans="1:8" ht="26.25" customHeight="1">
      <c r="A315" s="157" t="s">
        <v>409</v>
      </c>
      <c r="B315" s="104" t="s">
        <v>373</v>
      </c>
      <c r="C315" s="158" t="s">
        <v>342</v>
      </c>
      <c r="D315" s="160">
        <v>3.62</v>
      </c>
      <c r="E315" s="149">
        <v>17.28</v>
      </c>
      <c r="F315" s="148">
        <f t="shared" si="0"/>
        <v>62.5536</v>
      </c>
      <c r="G315" s="133"/>
      <c r="H315" s="19"/>
    </row>
    <row r="316" spans="1:8" ht="26.25" customHeight="1" thickBot="1">
      <c r="A316" s="161"/>
      <c r="B316" s="162"/>
      <c r="C316" s="279" t="s">
        <v>369</v>
      </c>
      <c r="D316" s="279"/>
      <c r="E316" s="279"/>
      <c r="F316" s="151">
        <v>617.18</v>
      </c>
      <c r="G316" s="133"/>
      <c r="H316" s="19"/>
    </row>
    <row r="317" spans="1:8" ht="26.25" customHeight="1">
      <c r="A317" s="152"/>
      <c r="B317" s="163"/>
      <c r="C317" s="163"/>
      <c r="D317" s="163"/>
      <c r="E317" s="163"/>
      <c r="F317" s="143"/>
      <c r="G317" s="97"/>
      <c r="H317" s="19"/>
    </row>
    <row r="318" spans="1:8" ht="26.25" customHeight="1">
      <c r="A318" s="98"/>
      <c r="B318" s="96" t="s">
        <v>446</v>
      </c>
      <c r="C318" s="104"/>
      <c r="D318" s="104"/>
      <c r="E318" s="104"/>
      <c r="F318" s="87"/>
      <c r="G318" s="97"/>
      <c r="H318" s="19"/>
    </row>
    <row r="319" spans="1:8" ht="26.25" customHeight="1">
      <c r="A319" s="98"/>
      <c r="B319" s="99" t="s">
        <v>201</v>
      </c>
      <c r="C319" s="104"/>
      <c r="D319" s="104"/>
      <c r="E319" s="104"/>
      <c r="F319" s="87"/>
      <c r="G319" s="97"/>
      <c r="H319" s="19"/>
    </row>
    <row r="320" spans="1:8" ht="26.25" customHeight="1">
      <c r="A320" s="98"/>
      <c r="B320" s="104" t="s">
        <v>775</v>
      </c>
      <c r="C320" s="104"/>
      <c r="D320" s="104"/>
      <c r="E320" s="104"/>
      <c r="F320" s="87"/>
      <c r="G320" s="97"/>
      <c r="H320" s="19"/>
    </row>
    <row r="321" spans="1:8" ht="26.25" customHeight="1">
      <c r="A321" s="98"/>
      <c r="B321" s="104" t="s">
        <v>776</v>
      </c>
      <c r="C321" s="104"/>
      <c r="D321" s="104"/>
      <c r="E321" s="104"/>
      <c r="F321" s="87"/>
      <c r="G321" s="97"/>
      <c r="H321" s="19"/>
    </row>
    <row r="322" spans="1:8" ht="26.25" customHeight="1">
      <c r="A322" s="98"/>
      <c r="B322" s="104" t="s">
        <v>777</v>
      </c>
      <c r="C322" s="104"/>
      <c r="D322" s="104"/>
      <c r="E322" s="104"/>
      <c r="F322" s="87"/>
      <c r="G322" s="97"/>
      <c r="H322" s="19"/>
    </row>
    <row r="323" spans="1:8" ht="26.25" customHeight="1">
      <c r="A323" s="98"/>
      <c r="B323" s="104" t="s">
        <v>778</v>
      </c>
      <c r="C323" s="104"/>
      <c r="D323" s="104"/>
      <c r="E323" s="104"/>
      <c r="F323" s="87"/>
      <c r="G323" s="97"/>
      <c r="H323" s="19"/>
    </row>
    <row r="324" spans="1:8" ht="26.25" customHeight="1">
      <c r="A324" s="98"/>
      <c r="B324" s="104" t="s">
        <v>797</v>
      </c>
      <c r="C324" s="107"/>
      <c r="D324" s="107"/>
      <c r="E324" s="107"/>
      <c r="F324" s="87"/>
      <c r="G324" s="97"/>
      <c r="H324" s="19"/>
    </row>
    <row r="325" spans="1:8" ht="26.25" customHeight="1">
      <c r="A325" s="98"/>
      <c r="B325" s="104" t="s">
        <v>684</v>
      </c>
      <c r="C325" s="107"/>
      <c r="D325" s="107"/>
      <c r="E325" s="107"/>
      <c r="F325" s="87"/>
      <c r="G325" s="97"/>
      <c r="H325" s="19"/>
    </row>
    <row r="326" spans="1:8" ht="26.25" customHeight="1">
      <c r="A326" s="98"/>
      <c r="B326" s="126"/>
      <c r="C326" s="107"/>
      <c r="D326" s="107"/>
      <c r="E326" s="107"/>
      <c r="F326" s="87"/>
      <c r="G326" s="97"/>
      <c r="H326" s="19"/>
    </row>
    <row r="327" spans="1:8" ht="26.25" customHeight="1">
      <c r="A327" s="88" t="s">
        <v>448</v>
      </c>
      <c r="B327" s="89" t="s">
        <v>449</v>
      </c>
      <c r="C327" s="104"/>
      <c r="D327" s="104"/>
      <c r="E327" s="104"/>
      <c r="F327" s="87" t="s">
        <v>67</v>
      </c>
      <c r="G327" s="97">
        <v>28.28</v>
      </c>
      <c r="H327" s="19"/>
    </row>
    <row r="328" spans="1:8" ht="26.25" customHeight="1">
      <c r="A328" s="88"/>
      <c r="B328" s="89" t="s">
        <v>648</v>
      </c>
      <c r="C328" s="104"/>
      <c r="D328" s="104"/>
      <c r="E328" s="104"/>
      <c r="F328" s="87"/>
      <c r="G328" s="97"/>
      <c r="H328" s="19"/>
    </row>
    <row r="329" spans="1:8" ht="26.25" customHeight="1">
      <c r="A329" s="98"/>
      <c r="B329" s="104" t="s">
        <v>798</v>
      </c>
      <c r="C329" s="107"/>
      <c r="D329" s="107"/>
      <c r="E329" s="107"/>
      <c r="F329" s="87"/>
      <c r="G329" s="97"/>
      <c r="H329" s="19"/>
    </row>
    <row r="330" spans="1:8" ht="26.25" customHeight="1">
      <c r="A330" s="98"/>
      <c r="B330" s="126"/>
      <c r="C330" s="107"/>
      <c r="D330" s="107"/>
      <c r="E330" s="107"/>
      <c r="F330" s="87"/>
      <c r="G330" s="97"/>
      <c r="H330" s="19"/>
    </row>
    <row r="331" spans="1:8" ht="30" customHeight="1" thickBot="1">
      <c r="A331" s="127" t="s">
        <v>417</v>
      </c>
      <c r="B331" s="128" t="s">
        <v>427</v>
      </c>
      <c r="C331" s="128"/>
      <c r="D331" s="128"/>
      <c r="E331" s="128"/>
      <c r="F331" s="129" t="s">
        <v>5</v>
      </c>
      <c r="G331" s="97">
        <v>524.15</v>
      </c>
      <c r="H331" s="19"/>
    </row>
    <row r="332" spans="1:8" ht="30" customHeight="1">
      <c r="A332" s="130" t="s">
        <v>10</v>
      </c>
      <c r="B332" s="131" t="s">
        <v>362</v>
      </c>
      <c r="C332" s="131" t="s">
        <v>363</v>
      </c>
      <c r="D332" s="131" t="s">
        <v>364</v>
      </c>
      <c r="E332" s="131" t="s">
        <v>365</v>
      </c>
      <c r="F332" s="132" t="s">
        <v>366</v>
      </c>
      <c r="G332" s="133"/>
      <c r="H332" s="19"/>
    </row>
    <row r="333" spans="1:8" ht="30" customHeight="1">
      <c r="A333" s="134" t="s">
        <v>404</v>
      </c>
      <c r="B333" s="89" t="s">
        <v>367</v>
      </c>
      <c r="C333" s="135" t="s">
        <v>195</v>
      </c>
      <c r="D333" s="136">
        <v>0.75</v>
      </c>
      <c r="E333" s="135">
        <v>0.47</v>
      </c>
      <c r="F333" s="164">
        <f>D333*E333</f>
        <v>0.3525</v>
      </c>
      <c r="G333" s="133"/>
      <c r="H333" s="19"/>
    </row>
    <row r="334" spans="1:8" ht="33.75" customHeight="1">
      <c r="A334" s="134" t="s">
        <v>412</v>
      </c>
      <c r="B334" s="89" t="s">
        <v>359</v>
      </c>
      <c r="C334" s="135" t="s">
        <v>5</v>
      </c>
      <c r="D334" s="136">
        <v>1</v>
      </c>
      <c r="E334" s="135">
        <v>26.17</v>
      </c>
      <c r="F334" s="164">
        <f>D334*E334</f>
        <v>26.17</v>
      </c>
      <c r="G334" s="133"/>
      <c r="H334" s="19"/>
    </row>
    <row r="335" spans="1:8" ht="30" customHeight="1">
      <c r="A335" s="134" t="s">
        <v>413</v>
      </c>
      <c r="B335" s="89" t="s">
        <v>368</v>
      </c>
      <c r="C335" s="135" t="s">
        <v>342</v>
      </c>
      <c r="D335" s="136">
        <v>1</v>
      </c>
      <c r="E335" s="135">
        <v>21.62</v>
      </c>
      <c r="F335" s="164">
        <f>D335*E335</f>
        <v>21.62</v>
      </c>
      <c r="G335" s="133"/>
      <c r="H335" s="19"/>
    </row>
    <row r="336" spans="1:8" ht="27" customHeight="1">
      <c r="A336" s="134" t="s">
        <v>409</v>
      </c>
      <c r="B336" s="89" t="s">
        <v>696</v>
      </c>
      <c r="C336" s="135" t="s">
        <v>342</v>
      </c>
      <c r="D336" s="136">
        <v>0.5</v>
      </c>
      <c r="E336" s="135">
        <v>18.12</v>
      </c>
      <c r="F336" s="164">
        <f>D336*E336</f>
        <v>9.06</v>
      </c>
      <c r="G336" s="133"/>
      <c r="H336" s="19"/>
    </row>
    <row r="337" spans="1:8" ht="27" customHeight="1" thickBot="1">
      <c r="A337" s="138"/>
      <c r="B337" s="139"/>
      <c r="C337" s="279" t="s">
        <v>369</v>
      </c>
      <c r="D337" s="279"/>
      <c r="E337" s="279"/>
      <c r="F337" s="140">
        <v>57.2</v>
      </c>
      <c r="G337" s="133"/>
      <c r="H337" s="19"/>
    </row>
    <row r="338" spans="1:8" ht="27" customHeight="1">
      <c r="A338" s="141"/>
      <c r="B338" s="142"/>
      <c r="C338" s="165"/>
      <c r="D338" s="165"/>
      <c r="E338" s="165"/>
      <c r="F338" s="166"/>
      <c r="G338" s="97"/>
      <c r="H338" s="19"/>
    </row>
    <row r="339" spans="1:8" ht="27" customHeight="1">
      <c r="A339" s="88"/>
      <c r="B339" s="96" t="s">
        <v>425</v>
      </c>
      <c r="C339" s="135"/>
      <c r="D339" s="135"/>
      <c r="E339" s="135"/>
      <c r="F339" s="167"/>
      <c r="G339" s="97"/>
      <c r="H339" s="19"/>
    </row>
    <row r="340" spans="1:8" ht="27" customHeight="1">
      <c r="A340" s="88"/>
      <c r="B340" s="99" t="s">
        <v>201</v>
      </c>
      <c r="C340" s="135"/>
      <c r="D340" s="135"/>
      <c r="E340" s="135"/>
      <c r="F340" s="167"/>
      <c r="G340" s="97"/>
      <c r="H340" s="19"/>
    </row>
    <row r="341" spans="1:8" ht="27" customHeight="1">
      <c r="A341" s="88"/>
      <c r="B341" s="104" t="s">
        <v>775</v>
      </c>
      <c r="C341" s="135"/>
      <c r="D341" s="135"/>
      <c r="E341" s="135"/>
      <c r="F341" s="167"/>
      <c r="G341" s="97"/>
      <c r="H341" s="19"/>
    </row>
    <row r="342" spans="1:8" ht="27" customHeight="1">
      <c r="A342" s="88"/>
      <c r="B342" s="104" t="s">
        <v>776</v>
      </c>
      <c r="C342" s="135"/>
      <c r="D342" s="135"/>
      <c r="E342" s="135"/>
      <c r="F342" s="167"/>
      <c r="G342" s="97"/>
      <c r="H342" s="19"/>
    </row>
    <row r="343" spans="1:8" ht="27" customHeight="1">
      <c r="A343" s="88"/>
      <c r="B343" s="104" t="s">
        <v>777</v>
      </c>
      <c r="C343" s="135"/>
      <c r="D343" s="135"/>
      <c r="E343" s="135"/>
      <c r="F343" s="167"/>
      <c r="G343" s="97"/>
      <c r="H343" s="19"/>
    </row>
    <row r="344" spans="1:8" ht="27" customHeight="1">
      <c r="A344" s="88"/>
      <c r="B344" s="104" t="s">
        <v>778</v>
      </c>
      <c r="C344" s="135"/>
      <c r="D344" s="135"/>
      <c r="E344" s="135"/>
      <c r="F344" s="167"/>
      <c r="G344" s="97"/>
      <c r="H344" s="19"/>
    </row>
    <row r="345" spans="1:8" ht="27" customHeight="1">
      <c r="A345" s="88"/>
      <c r="B345" s="104" t="s">
        <v>799</v>
      </c>
      <c r="C345" s="135"/>
      <c r="D345" s="135"/>
      <c r="E345" s="135"/>
      <c r="F345" s="167"/>
      <c r="G345" s="97"/>
      <c r="H345" s="19"/>
    </row>
    <row r="346" spans="1:8" ht="24.75" customHeight="1">
      <c r="A346" s="98"/>
      <c r="B346" s="126" t="s">
        <v>800</v>
      </c>
      <c r="C346" s="99"/>
      <c r="D346" s="99"/>
      <c r="E346" s="99"/>
      <c r="F346" s="87"/>
      <c r="G346" s="97"/>
      <c r="H346" s="19"/>
    </row>
    <row r="347" spans="1:8" ht="24.75" customHeight="1">
      <c r="A347" s="98"/>
      <c r="B347" s="99"/>
      <c r="C347" s="99"/>
      <c r="D347" s="99"/>
      <c r="E347" s="99"/>
      <c r="F347" s="87"/>
      <c r="G347" s="97"/>
      <c r="H347" s="19"/>
    </row>
    <row r="348" spans="1:8" ht="29.25" customHeight="1">
      <c r="A348" s="88" t="s">
        <v>267</v>
      </c>
      <c r="B348" s="89" t="s">
        <v>268</v>
      </c>
      <c r="C348" s="89"/>
      <c r="D348" s="89"/>
      <c r="E348" s="89"/>
      <c r="F348" s="87" t="s">
        <v>18</v>
      </c>
      <c r="G348" s="97">
        <v>48.6</v>
      </c>
      <c r="H348" s="19"/>
    </row>
    <row r="349" spans="1:8" ht="29.25" customHeight="1">
      <c r="A349" s="98"/>
      <c r="B349" s="99" t="s">
        <v>272</v>
      </c>
      <c r="C349" s="99"/>
      <c r="D349" s="99"/>
      <c r="E349" s="99"/>
      <c r="F349" s="87"/>
      <c r="G349" s="97"/>
      <c r="H349" s="19"/>
    </row>
    <row r="350" spans="1:8" ht="29.25" customHeight="1">
      <c r="A350" s="98"/>
      <c r="B350" s="99"/>
      <c r="C350" s="99"/>
      <c r="D350" s="99"/>
      <c r="E350" s="99"/>
      <c r="F350" s="87"/>
      <c r="G350" s="97"/>
      <c r="H350" s="19"/>
    </row>
    <row r="351" spans="1:8" ht="4.5" customHeight="1">
      <c r="A351" s="84"/>
      <c r="B351" s="96"/>
      <c r="C351" s="96"/>
      <c r="D351" s="96"/>
      <c r="E351" s="96"/>
      <c r="F351" s="87"/>
      <c r="G351" s="102"/>
      <c r="H351" s="19"/>
    </row>
    <row r="352" spans="1:8" ht="33" customHeight="1">
      <c r="A352" s="85" t="s">
        <v>278</v>
      </c>
      <c r="B352" s="96" t="s">
        <v>37</v>
      </c>
      <c r="C352" s="96"/>
      <c r="D352" s="96"/>
      <c r="E352" s="96"/>
      <c r="F352" s="87"/>
      <c r="G352" s="102"/>
      <c r="H352" s="19"/>
    </row>
    <row r="353" spans="1:8" ht="27.75" customHeight="1">
      <c r="A353" s="98" t="s">
        <v>181</v>
      </c>
      <c r="B353" s="99" t="s">
        <v>182</v>
      </c>
      <c r="C353" s="99"/>
      <c r="D353" s="99"/>
      <c r="E353" s="99"/>
      <c r="F353" s="87" t="s">
        <v>31</v>
      </c>
      <c r="G353" s="102">
        <v>25</v>
      </c>
      <c r="H353" s="19"/>
    </row>
    <row r="354" spans="1:8" ht="27.75" customHeight="1">
      <c r="A354" s="98"/>
      <c r="B354" s="99" t="s">
        <v>622</v>
      </c>
      <c r="C354" s="99"/>
      <c r="D354" s="99"/>
      <c r="E354" s="99"/>
      <c r="F354" s="87"/>
      <c r="G354" s="102"/>
      <c r="H354" s="19"/>
    </row>
    <row r="355" spans="1:8" ht="27.75" customHeight="1">
      <c r="A355" s="98"/>
      <c r="B355" s="99" t="s">
        <v>623</v>
      </c>
      <c r="C355" s="99"/>
      <c r="D355" s="99"/>
      <c r="E355" s="99"/>
      <c r="F355" s="87"/>
      <c r="G355" s="102"/>
      <c r="H355" s="19"/>
    </row>
    <row r="356" spans="1:8" ht="27.75" customHeight="1">
      <c r="A356" s="98"/>
      <c r="B356" s="99" t="s">
        <v>624</v>
      </c>
      <c r="C356" s="99"/>
      <c r="D356" s="99"/>
      <c r="E356" s="99"/>
      <c r="F356" s="87"/>
      <c r="G356" s="102"/>
      <c r="H356" s="19"/>
    </row>
    <row r="357" spans="1:8" ht="27.75" customHeight="1">
      <c r="A357" s="98"/>
      <c r="B357" s="99"/>
      <c r="C357" s="99"/>
      <c r="D357" s="99"/>
      <c r="E357" s="99"/>
      <c r="F357" s="87"/>
      <c r="G357" s="102"/>
      <c r="H357" s="19"/>
    </row>
    <row r="358" spans="1:8" ht="27.75" customHeight="1">
      <c r="A358" s="98" t="s">
        <v>73</v>
      </c>
      <c r="B358" s="99" t="s">
        <v>74</v>
      </c>
      <c r="C358" s="99"/>
      <c r="D358" s="99"/>
      <c r="E358" s="99"/>
      <c r="F358" s="87" t="s">
        <v>31</v>
      </c>
      <c r="G358" s="102">
        <v>8</v>
      </c>
      <c r="H358" s="19"/>
    </row>
    <row r="359" spans="1:8" ht="25.5" customHeight="1">
      <c r="A359" s="98"/>
      <c r="B359" s="99" t="s">
        <v>625</v>
      </c>
      <c r="C359" s="99"/>
      <c r="D359" s="99"/>
      <c r="E359" s="99"/>
      <c r="F359" s="87"/>
      <c r="G359" s="102"/>
      <c r="H359" s="19"/>
    </row>
    <row r="360" spans="1:8" ht="27.75" customHeight="1">
      <c r="A360" s="98"/>
      <c r="B360" s="99" t="s">
        <v>229</v>
      </c>
      <c r="C360" s="99"/>
      <c r="D360" s="99"/>
      <c r="E360" s="99"/>
      <c r="F360" s="87"/>
      <c r="G360" s="102"/>
      <c r="H360" s="19"/>
    </row>
    <row r="361" spans="1:8" ht="27.75" customHeight="1">
      <c r="A361" s="98"/>
      <c r="B361" s="99" t="s">
        <v>626</v>
      </c>
      <c r="C361" s="99"/>
      <c r="D361" s="99"/>
      <c r="E361" s="99"/>
      <c r="F361" s="87"/>
      <c r="G361" s="102"/>
      <c r="H361" s="19"/>
    </row>
    <row r="362" spans="1:8" ht="27.75" customHeight="1">
      <c r="A362" s="98"/>
      <c r="B362" s="99"/>
      <c r="C362" s="99"/>
      <c r="D362" s="99"/>
      <c r="E362" s="99"/>
      <c r="F362" s="87"/>
      <c r="G362" s="102"/>
      <c r="H362" s="19"/>
    </row>
    <row r="363" spans="1:8" ht="25.5" customHeight="1">
      <c r="A363" s="98" t="s">
        <v>75</v>
      </c>
      <c r="B363" s="99" t="s">
        <v>76</v>
      </c>
      <c r="C363" s="99"/>
      <c r="D363" s="99"/>
      <c r="E363" s="99"/>
      <c r="F363" s="87" t="s">
        <v>5</v>
      </c>
      <c r="G363" s="102">
        <v>128.49</v>
      </c>
      <c r="H363" s="19"/>
    </row>
    <row r="364" spans="1:8" ht="25.5" customHeight="1">
      <c r="A364" s="98"/>
      <c r="B364" s="99" t="s">
        <v>680</v>
      </c>
      <c r="C364" s="99"/>
      <c r="D364" s="99"/>
      <c r="E364" s="99"/>
      <c r="F364" s="87"/>
      <c r="G364" s="102"/>
      <c r="H364" s="19"/>
    </row>
    <row r="365" spans="1:8" ht="25.5" customHeight="1">
      <c r="A365" s="98"/>
      <c r="B365" s="99" t="s">
        <v>681</v>
      </c>
      <c r="C365" s="99"/>
      <c r="D365" s="99"/>
      <c r="E365" s="99"/>
      <c r="F365" s="87"/>
      <c r="G365" s="102"/>
      <c r="H365" s="19"/>
    </row>
    <row r="366" spans="1:8" ht="25.5" customHeight="1">
      <c r="A366" s="98"/>
      <c r="B366" s="99" t="s">
        <v>682</v>
      </c>
      <c r="C366" s="99"/>
      <c r="D366" s="99"/>
      <c r="E366" s="99"/>
      <c r="F366" s="87"/>
      <c r="G366" s="102"/>
      <c r="H366" s="19"/>
    </row>
    <row r="367" spans="1:8" ht="25.5" customHeight="1">
      <c r="A367" s="98"/>
      <c r="B367" s="99"/>
      <c r="C367" s="99"/>
      <c r="D367" s="99"/>
      <c r="E367" s="99"/>
      <c r="F367" s="87"/>
      <c r="G367" s="102"/>
      <c r="H367" s="19"/>
    </row>
    <row r="368" spans="1:8" ht="27.75" customHeight="1">
      <c r="A368" s="98" t="s">
        <v>77</v>
      </c>
      <c r="B368" s="99" t="s">
        <v>78</v>
      </c>
      <c r="C368" s="99"/>
      <c r="D368" s="99"/>
      <c r="E368" s="99"/>
      <c r="F368" s="87" t="s">
        <v>5</v>
      </c>
      <c r="G368" s="102">
        <v>128.49</v>
      </c>
      <c r="H368" s="19"/>
    </row>
    <row r="369" spans="1:8" ht="27.75" customHeight="1">
      <c r="A369" s="98"/>
      <c r="B369" s="99" t="s">
        <v>208</v>
      </c>
      <c r="C369" s="99"/>
      <c r="D369" s="99"/>
      <c r="E369" s="99"/>
      <c r="F369" s="87"/>
      <c r="G369" s="102"/>
      <c r="H369" s="19"/>
    </row>
    <row r="370" spans="1:8" ht="27.75" customHeight="1">
      <c r="A370" s="98"/>
      <c r="B370" s="99" t="s">
        <v>209</v>
      </c>
      <c r="C370" s="99"/>
      <c r="D370" s="99"/>
      <c r="E370" s="99"/>
      <c r="F370" s="87"/>
      <c r="G370" s="102"/>
      <c r="H370" s="19"/>
    </row>
    <row r="371" spans="1:8" ht="27.75" customHeight="1">
      <c r="A371" s="98"/>
      <c r="B371" s="99" t="s">
        <v>682</v>
      </c>
      <c r="C371" s="99"/>
      <c r="D371" s="99"/>
      <c r="E371" s="99"/>
      <c r="F371" s="87"/>
      <c r="G371" s="102"/>
      <c r="H371" s="19"/>
    </row>
    <row r="372" spans="1:8" ht="27.75" customHeight="1">
      <c r="A372" s="98"/>
      <c r="B372" s="99"/>
      <c r="C372" s="99"/>
      <c r="D372" s="99"/>
      <c r="E372" s="99"/>
      <c r="F372" s="87"/>
      <c r="G372" s="102"/>
      <c r="H372" s="19"/>
    </row>
    <row r="373" spans="1:8" ht="4.5" customHeight="1">
      <c r="A373" s="84"/>
      <c r="B373" s="96"/>
      <c r="C373" s="96"/>
      <c r="D373" s="96"/>
      <c r="E373" s="96"/>
      <c r="F373" s="87"/>
      <c r="G373" s="102"/>
      <c r="H373" s="19"/>
    </row>
    <row r="374" spans="1:8" ht="27" customHeight="1">
      <c r="A374" s="85" t="s">
        <v>279</v>
      </c>
      <c r="B374" s="96" t="s">
        <v>38</v>
      </c>
      <c r="C374" s="96"/>
      <c r="D374" s="96"/>
      <c r="E374" s="96"/>
      <c r="F374" s="87"/>
      <c r="G374" s="102"/>
      <c r="H374" s="19"/>
    </row>
    <row r="375" spans="1:8" ht="33.75" customHeight="1">
      <c r="A375" s="87">
        <v>94963</v>
      </c>
      <c r="B375" s="99" t="s">
        <v>343</v>
      </c>
      <c r="C375" s="99"/>
      <c r="D375" s="99"/>
      <c r="E375" s="99"/>
      <c r="F375" s="87" t="s">
        <v>29</v>
      </c>
      <c r="G375" s="102">
        <v>39.68</v>
      </c>
      <c r="H375" s="19"/>
    </row>
    <row r="376" spans="1:8" ht="28.5" customHeight="1">
      <c r="A376" s="87"/>
      <c r="B376" s="99" t="s">
        <v>210</v>
      </c>
      <c r="C376" s="99"/>
      <c r="D376" s="99"/>
      <c r="E376" s="99"/>
      <c r="F376" s="87"/>
      <c r="G376" s="102"/>
      <c r="H376" s="19"/>
    </row>
    <row r="377" spans="1:8" ht="28.5" customHeight="1">
      <c r="A377" s="87"/>
      <c r="B377" s="104" t="s">
        <v>775</v>
      </c>
      <c r="C377" s="99"/>
      <c r="D377" s="99"/>
      <c r="E377" s="99"/>
      <c r="F377" s="87"/>
      <c r="G377" s="102"/>
      <c r="H377" s="19"/>
    </row>
    <row r="378" spans="1:8" ht="28.5" customHeight="1">
      <c r="A378" s="87"/>
      <c r="B378" s="104" t="s">
        <v>776</v>
      </c>
      <c r="C378" s="99"/>
      <c r="D378" s="99"/>
      <c r="E378" s="99"/>
      <c r="F378" s="87"/>
      <c r="G378" s="102"/>
      <c r="H378" s="19"/>
    </row>
    <row r="379" spans="1:8" ht="28.5" customHeight="1">
      <c r="A379" s="87"/>
      <c r="B379" s="104" t="s">
        <v>777</v>
      </c>
      <c r="C379" s="99"/>
      <c r="D379" s="99"/>
      <c r="E379" s="99"/>
      <c r="F379" s="87"/>
      <c r="G379" s="102"/>
      <c r="H379" s="19"/>
    </row>
    <row r="380" spans="1:8" ht="28.5" customHeight="1">
      <c r="A380" s="87"/>
      <c r="B380" s="104" t="s">
        <v>778</v>
      </c>
      <c r="C380" s="99"/>
      <c r="D380" s="99"/>
      <c r="E380" s="99"/>
      <c r="F380" s="87"/>
      <c r="G380" s="102"/>
      <c r="H380" s="19"/>
    </row>
    <row r="381" spans="1:8" ht="28.5" customHeight="1">
      <c r="A381" s="87"/>
      <c r="B381" s="126" t="s">
        <v>801</v>
      </c>
      <c r="C381" s="99"/>
      <c r="D381" s="99"/>
      <c r="E381" s="99"/>
      <c r="F381" s="87"/>
      <c r="G381" s="102"/>
      <c r="H381" s="19"/>
    </row>
    <row r="382" spans="1:8" ht="28.5" customHeight="1">
      <c r="A382" s="87"/>
      <c r="B382" s="126"/>
      <c r="C382" s="99"/>
      <c r="D382" s="99"/>
      <c r="E382" s="99"/>
      <c r="F382" s="87"/>
      <c r="G382" s="102"/>
      <c r="H382" s="19"/>
    </row>
    <row r="383" spans="1:8" ht="28.5" customHeight="1">
      <c r="A383" s="87"/>
      <c r="B383" s="99" t="s">
        <v>211</v>
      </c>
      <c r="C383" s="99"/>
      <c r="D383" s="99"/>
      <c r="E383" s="99"/>
      <c r="F383" s="87"/>
      <c r="G383" s="102"/>
      <c r="H383" s="19"/>
    </row>
    <row r="384" spans="1:8" ht="28.5" customHeight="1">
      <c r="A384" s="87"/>
      <c r="B384" s="99"/>
      <c r="C384" s="99"/>
      <c r="D384" s="99"/>
      <c r="E384" s="99"/>
      <c r="F384" s="87"/>
      <c r="G384" s="102"/>
      <c r="H384" s="19"/>
    </row>
    <row r="385" spans="1:8" ht="28.5" customHeight="1">
      <c r="A385" s="87"/>
      <c r="B385" s="99" t="s">
        <v>212</v>
      </c>
      <c r="C385" s="99"/>
      <c r="D385" s="99"/>
      <c r="E385" s="99"/>
      <c r="F385" s="87"/>
      <c r="G385" s="102"/>
      <c r="H385" s="19"/>
    </row>
    <row r="386" spans="1:8" ht="28.5" customHeight="1">
      <c r="A386" s="87"/>
      <c r="B386" s="99"/>
      <c r="C386" s="99"/>
      <c r="D386" s="99"/>
      <c r="E386" s="99"/>
      <c r="F386" s="87"/>
      <c r="G386" s="102"/>
      <c r="H386" s="19"/>
    </row>
    <row r="387" spans="1:8" ht="28.5" customHeight="1">
      <c r="A387" s="87"/>
      <c r="B387" s="99" t="s">
        <v>213</v>
      </c>
      <c r="C387" s="99"/>
      <c r="D387" s="99"/>
      <c r="E387" s="99"/>
      <c r="F387" s="87"/>
      <c r="G387" s="102"/>
      <c r="H387" s="19"/>
    </row>
    <row r="388" spans="1:8" ht="28.5" customHeight="1">
      <c r="A388" s="87"/>
      <c r="B388" s="99" t="s">
        <v>457</v>
      </c>
      <c r="C388" s="99"/>
      <c r="D388" s="99"/>
      <c r="E388" s="99"/>
      <c r="F388" s="87"/>
      <c r="G388" s="102"/>
      <c r="H388" s="19"/>
    </row>
    <row r="389" spans="1:8" ht="28.5" customHeight="1">
      <c r="A389" s="87"/>
      <c r="B389" s="99" t="s">
        <v>458</v>
      </c>
      <c r="C389" s="99"/>
      <c r="D389" s="99"/>
      <c r="E389" s="99"/>
      <c r="F389" s="87"/>
      <c r="G389" s="102"/>
      <c r="H389" s="19"/>
    </row>
    <row r="390" spans="1:8" ht="28.5" customHeight="1">
      <c r="A390" s="87"/>
      <c r="B390" s="99"/>
      <c r="C390" s="99"/>
      <c r="D390" s="99"/>
      <c r="E390" s="99"/>
      <c r="F390" s="87"/>
      <c r="G390" s="102"/>
      <c r="H390" s="19"/>
    </row>
    <row r="391" spans="1:8" ht="28.5" customHeight="1">
      <c r="A391" s="87"/>
      <c r="B391" s="99" t="s">
        <v>460</v>
      </c>
      <c r="C391" s="99"/>
      <c r="D391" s="99"/>
      <c r="E391" s="99"/>
      <c r="F391" s="87"/>
      <c r="G391" s="102"/>
      <c r="H391" s="19"/>
    </row>
    <row r="392" spans="1:8" ht="28.5" customHeight="1">
      <c r="A392" s="87"/>
      <c r="B392" s="99" t="s">
        <v>463</v>
      </c>
      <c r="C392" s="99"/>
      <c r="D392" s="99"/>
      <c r="E392" s="99"/>
      <c r="F392" s="87"/>
      <c r="G392" s="102"/>
      <c r="H392" s="19"/>
    </row>
    <row r="393" spans="1:8" ht="28.5" customHeight="1">
      <c r="A393" s="87"/>
      <c r="B393" s="99" t="s">
        <v>464</v>
      </c>
      <c r="C393" s="99"/>
      <c r="D393" s="99"/>
      <c r="E393" s="99"/>
      <c r="F393" s="87"/>
      <c r="G393" s="102"/>
      <c r="H393" s="19"/>
    </row>
    <row r="394" spans="1:8" ht="28.5" customHeight="1">
      <c r="A394" s="87"/>
      <c r="B394" s="99" t="s">
        <v>465</v>
      </c>
      <c r="C394" s="99"/>
      <c r="D394" s="99"/>
      <c r="E394" s="99"/>
      <c r="F394" s="87"/>
      <c r="G394" s="102"/>
      <c r="H394" s="19"/>
    </row>
    <row r="395" spans="1:8" ht="28.5" customHeight="1">
      <c r="A395" s="87"/>
      <c r="B395" s="99"/>
      <c r="C395" s="99"/>
      <c r="D395" s="99"/>
      <c r="E395" s="99"/>
      <c r="F395" s="87"/>
      <c r="G395" s="102"/>
      <c r="H395" s="19"/>
    </row>
    <row r="396" spans="1:8" ht="28.5" customHeight="1">
      <c r="A396" s="87"/>
      <c r="B396" s="99" t="s">
        <v>744</v>
      </c>
      <c r="C396" s="99"/>
      <c r="D396" s="99"/>
      <c r="E396" s="99"/>
      <c r="F396" s="87"/>
      <c r="G396" s="102"/>
      <c r="H396" s="19"/>
    </row>
    <row r="397" spans="1:8" ht="28.5" customHeight="1">
      <c r="A397" s="87"/>
      <c r="B397" s="104" t="s">
        <v>745</v>
      </c>
      <c r="C397" s="99"/>
      <c r="D397" s="99"/>
      <c r="E397" s="99"/>
      <c r="F397" s="87"/>
      <c r="G397" s="102"/>
      <c r="H397" s="19"/>
    </row>
    <row r="398" spans="1:8" ht="28.5" customHeight="1">
      <c r="A398" s="87"/>
      <c r="B398" s="104" t="s">
        <v>746</v>
      </c>
      <c r="C398" s="99"/>
      <c r="D398" s="99"/>
      <c r="E398" s="99"/>
      <c r="F398" s="87"/>
      <c r="G398" s="102"/>
      <c r="H398" s="19"/>
    </row>
    <row r="399" spans="1:8" ht="28.5" customHeight="1">
      <c r="A399" s="87"/>
      <c r="B399" s="104" t="s">
        <v>747</v>
      </c>
      <c r="C399" s="99"/>
      <c r="D399" s="99"/>
      <c r="E399" s="99"/>
      <c r="F399" s="87"/>
      <c r="G399" s="102"/>
      <c r="H399" s="19"/>
    </row>
    <row r="400" spans="1:8" ht="28.5" customHeight="1">
      <c r="A400" s="87"/>
      <c r="B400" s="104" t="s">
        <v>748</v>
      </c>
      <c r="C400" s="99"/>
      <c r="D400" s="99"/>
      <c r="E400" s="99"/>
      <c r="F400" s="87"/>
      <c r="G400" s="102"/>
      <c r="H400" s="19"/>
    </row>
    <row r="401" spans="1:8" ht="28.5" customHeight="1">
      <c r="A401" s="87"/>
      <c r="B401" s="99"/>
      <c r="C401" s="99"/>
      <c r="D401" s="99"/>
      <c r="E401" s="99"/>
      <c r="F401" s="87"/>
      <c r="G401" s="102"/>
      <c r="H401" s="19"/>
    </row>
    <row r="402" spans="1:8" ht="28.5" customHeight="1">
      <c r="A402" s="87"/>
      <c r="B402" s="99" t="s">
        <v>802</v>
      </c>
      <c r="C402" s="99"/>
      <c r="D402" s="99"/>
      <c r="E402" s="99"/>
      <c r="F402" s="87"/>
      <c r="G402" s="102"/>
      <c r="H402" s="19"/>
    </row>
    <row r="403" spans="1:8" ht="28.5" customHeight="1">
      <c r="A403" s="87"/>
      <c r="B403" s="99"/>
      <c r="C403" s="99"/>
      <c r="D403" s="99"/>
      <c r="E403" s="99"/>
      <c r="F403" s="87"/>
      <c r="G403" s="102"/>
      <c r="H403" s="19"/>
    </row>
    <row r="404" spans="1:8" ht="28.5" customHeight="1">
      <c r="A404" s="88" t="s">
        <v>448</v>
      </c>
      <c r="B404" s="89" t="s">
        <v>449</v>
      </c>
      <c r="C404" s="104"/>
      <c r="D404" s="104"/>
      <c r="E404" s="104"/>
      <c r="F404" s="87" t="s">
        <v>67</v>
      </c>
      <c r="G404" s="102">
        <v>535.4</v>
      </c>
      <c r="H404" s="19"/>
    </row>
    <row r="405" spans="1:8" ht="28.5" customHeight="1">
      <c r="A405" s="87"/>
      <c r="B405" s="89" t="s">
        <v>939</v>
      </c>
      <c r="C405" s="99"/>
      <c r="D405" s="99"/>
      <c r="E405" s="99"/>
      <c r="F405" s="87"/>
      <c r="G405" s="102"/>
      <c r="H405" s="19"/>
    </row>
    <row r="406" spans="1:8" ht="28.5" customHeight="1">
      <c r="A406" s="87"/>
      <c r="B406" s="104" t="s">
        <v>454</v>
      </c>
      <c r="C406" s="99"/>
      <c r="D406" s="99"/>
      <c r="E406" s="99"/>
      <c r="F406" s="87"/>
      <c r="G406" s="102"/>
      <c r="H406" s="19"/>
    </row>
    <row r="407" spans="1:8" ht="28.5" customHeight="1">
      <c r="A407" s="87"/>
      <c r="B407" s="99" t="s">
        <v>803</v>
      </c>
      <c r="C407" s="99"/>
      <c r="D407" s="99"/>
      <c r="E407" s="99"/>
      <c r="F407" s="87"/>
      <c r="G407" s="102"/>
      <c r="H407" s="19"/>
    </row>
    <row r="408" spans="1:8" ht="28.5" customHeight="1">
      <c r="A408" s="87"/>
      <c r="B408" s="99" t="s">
        <v>953</v>
      </c>
      <c r="C408" s="99"/>
      <c r="D408" s="99"/>
      <c r="E408" s="99"/>
      <c r="F408" s="87"/>
      <c r="G408" s="102"/>
      <c r="H408" s="19"/>
    </row>
    <row r="409" spans="1:8" ht="28.5" customHeight="1">
      <c r="A409" s="87"/>
      <c r="B409" s="99"/>
      <c r="C409" s="99"/>
      <c r="D409" s="99"/>
      <c r="E409" s="99"/>
      <c r="F409" s="87"/>
      <c r="G409" s="102"/>
      <c r="H409" s="19"/>
    </row>
    <row r="410" spans="1:8" ht="28.5" customHeight="1" thickBot="1">
      <c r="A410" s="129" t="s">
        <v>461</v>
      </c>
      <c r="B410" s="168" t="s">
        <v>629</v>
      </c>
      <c r="C410" s="168"/>
      <c r="D410" s="168"/>
      <c r="E410" s="168"/>
      <c r="F410" s="129" t="s">
        <v>29</v>
      </c>
      <c r="G410" s="102">
        <v>39.69</v>
      </c>
      <c r="H410" s="19"/>
    </row>
    <row r="411" spans="1:8" ht="28.5" customHeight="1">
      <c r="A411" s="169" t="s">
        <v>10</v>
      </c>
      <c r="B411" s="170" t="s">
        <v>362</v>
      </c>
      <c r="C411" s="170" t="s">
        <v>31</v>
      </c>
      <c r="D411" s="170" t="s">
        <v>364</v>
      </c>
      <c r="E411" s="170" t="s">
        <v>365</v>
      </c>
      <c r="F411" s="132" t="s">
        <v>366</v>
      </c>
      <c r="G411" s="171"/>
      <c r="H411" s="19"/>
    </row>
    <row r="412" spans="1:8" ht="28.5" customHeight="1">
      <c r="A412" s="172" t="s">
        <v>408</v>
      </c>
      <c r="B412" s="99" t="s">
        <v>387</v>
      </c>
      <c r="C412" s="101" t="s">
        <v>342</v>
      </c>
      <c r="D412" s="173">
        <v>1.65</v>
      </c>
      <c r="E412" s="101">
        <v>23.32</v>
      </c>
      <c r="F412" s="164">
        <f>D412*E412</f>
        <v>38.478</v>
      </c>
      <c r="G412" s="171"/>
      <c r="H412" s="19"/>
    </row>
    <row r="413" spans="1:8" ht="28.5" customHeight="1">
      <c r="A413" s="172" t="s">
        <v>409</v>
      </c>
      <c r="B413" s="99" t="s">
        <v>373</v>
      </c>
      <c r="C413" s="101" t="s">
        <v>342</v>
      </c>
      <c r="D413" s="173">
        <v>4.5</v>
      </c>
      <c r="E413" s="101">
        <v>18.55</v>
      </c>
      <c r="F413" s="164">
        <f>D413*E413</f>
        <v>83.47500000000001</v>
      </c>
      <c r="G413" s="171"/>
      <c r="H413" s="19"/>
    </row>
    <row r="414" spans="1:8" ht="35.25" customHeight="1">
      <c r="A414" s="172" t="s">
        <v>466</v>
      </c>
      <c r="B414" s="99" t="s">
        <v>467</v>
      </c>
      <c r="C414" s="101" t="s">
        <v>395</v>
      </c>
      <c r="D414" s="173">
        <v>0.3</v>
      </c>
      <c r="E414" s="101">
        <v>0.96</v>
      </c>
      <c r="F414" s="164">
        <f>D414*E414</f>
        <v>0.288</v>
      </c>
      <c r="G414" s="171"/>
      <c r="H414" s="19"/>
    </row>
    <row r="415" spans="1:8" ht="28.5" customHeight="1" thickBot="1">
      <c r="A415" s="174"/>
      <c r="B415" s="175"/>
      <c r="C415" s="279" t="s">
        <v>369</v>
      </c>
      <c r="D415" s="279"/>
      <c r="E415" s="279"/>
      <c r="F415" s="140">
        <v>122.24</v>
      </c>
      <c r="G415" s="171"/>
      <c r="H415" s="19"/>
    </row>
    <row r="416" spans="1:8" ht="28.5" customHeight="1">
      <c r="A416" s="143"/>
      <c r="B416" s="176"/>
      <c r="C416" s="177"/>
      <c r="D416" s="177"/>
      <c r="E416" s="177"/>
      <c r="F416" s="143"/>
      <c r="G416" s="102"/>
      <c r="H416" s="19"/>
    </row>
    <row r="417" spans="1:8" ht="28.5" customHeight="1">
      <c r="A417" s="87"/>
      <c r="B417" s="99" t="s">
        <v>468</v>
      </c>
      <c r="C417" s="99"/>
      <c r="D417" s="99"/>
      <c r="E417" s="99"/>
      <c r="F417" s="87"/>
      <c r="G417" s="102"/>
      <c r="H417" s="19"/>
    </row>
    <row r="418" spans="1:8" ht="28.5" customHeight="1">
      <c r="A418" s="87"/>
      <c r="B418" s="99" t="s">
        <v>802</v>
      </c>
      <c r="C418" s="99"/>
      <c r="D418" s="99"/>
      <c r="E418" s="99"/>
      <c r="F418" s="87"/>
      <c r="G418" s="102"/>
      <c r="H418" s="19"/>
    </row>
    <row r="419" spans="1:8" ht="28.5" customHeight="1">
      <c r="A419" s="87"/>
      <c r="B419" s="99"/>
      <c r="C419" s="99"/>
      <c r="D419" s="99"/>
      <c r="E419" s="99"/>
      <c r="F419" s="87"/>
      <c r="G419" s="102"/>
      <c r="H419" s="19"/>
    </row>
    <row r="420" spans="1:8" ht="33.75" customHeight="1">
      <c r="A420" s="88" t="s">
        <v>428</v>
      </c>
      <c r="B420" s="89" t="s">
        <v>429</v>
      </c>
      <c r="C420" s="89"/>
      <c r="D420" s="89"/>
      <c r="E420" s="89"/>
      <c r="F420" s="87" t="s">
        <v>18</v>
      </c>
      <c r="G420" s="102">
        <v>466.39</v>
      </c>
      <c r="H420" s="19"/>
    </row>
    <row r="421" spans="1:8" ht="28.5" customHeight="1">
      <c r="A421" s="87"/>
      <c r="B421" s="99" t="s">
        <v>200</v>
      </c>
      <c r="C421" s="99"/>
      <c r="D421" s="99"/>
      <c r="E421" s="99"/>
      <c r="F421" s="87"/>
      <c r="G421" s="102"/>
      <c r="H421" s="19"/>
    </row>
    <row r="422" spans="1:8" ht="28.5" customHeight="1">
      <c r="A422" s="87"/>
      <c r="B422" s="99" t="s">
        <v>201</v>
      </c>
      <c r="C422" s="99"/>
      <c r="D422" s="99"/>
      <c r="E422" s="99"/>
      <c r="F422" s="87"/>
      <c r="G422" s="102"/>
      <c r="H422" s="19"/>
    </row>
    <row r="423" spans="1:8" ht="28.5" customHeight="1">
      <c r="A423" s="87"/>
      <c r="B423" s="99" t="s">
        <v>740</v>
      </c>
      <c r="C423" s="99"/>
      <c r="D423" s="99"/>
      <c r="E423" s="99"/>
      <c r="F423" s="87"/>
      <c r="G423" s="102"/>
      <c r="H423" s="19"/>
    </row>
    <row r="424" spans="1:8" ht="28.5" customHeight="1">
      <c r="A424" s="87"/>
      <c r="B424" s="99" t="s">
        <v>741</v>
      </c>
      <c r="C424" s="99"/>
      <c r="D424" s="99"/>
      <c r="E424" s="99"/>
      <c r="F424" s="87"/>
      <c r="G424" s="102"/>
      <c r="H424" s="19"/>
    </row>
    <row r="425" spans="1:8" ht="28.5" customHeight="1">
      <c r="A425" s="87"/>
      <c r="B425" s="99" t="s">
        <v>742</v>
      </c>
      <c r="C425" s="99"/>
      <c r="D425" s="99"/>
      <c r="E425" s="99"/>
      <c r="F425" s="87"/>
      <c r="G425" s="102"/>
      <c r="H425" s="19"/>
    </row>
    <row r="426" spans="1:8" ht="28.5" customHeight="1">
      <c r="A426" s="87"/>
      <c r="B426" s="99"/>
      <c r="C426" s="99"/>
      <c r="D426" s="99"/>
      <c r="E426" s="99"/>
      <c r="F426" s="87"/>
      <c r="G426" s="102"/>
      <c r="H426" s="19"/>
    </row>
    <row r="427" spans="1:8" ht="28.5" customHeight="1">
      <c r="A427" s="87"/>
      <c r="B427" s="99" t="s">
        <v>202</v>
      </c>
      <c r="C427" s="99"/>
      <c r="D427" s="99"/>
      <c r="E427" s="99"/>
      <c r="F427" s="87"/>
      <c r="G427" s="102"/>
      <c r="H427" s="19"/>
    </row>
    <row r="428" spans="1:8" ht="28.5" customHeight="1">
      <c r="A428" s="87"/>
      <c r="B428" s="99" t="s">
        <v>201</v>
      </c>
      <c r="C428" s="99"/>
      <c r="D428" s="99"/>
      <c r="E428" s="99"/>
      <c r="F428" s="87"/>
      <c r="G428" s="102"/>
      <c r="H428" s="19"/>
    </row>
    <row r="429" spans="1:8" ht="28.5" customHeight="1">
      <c r="A429" s="87"/>
      <c r="B429" s="104" t="s">
        <v>804</v>
      </c>
      <c r="C429" s="99"/>
      <c r="D429" s="99"/>
      <c r="E429" s="99"/>
      <c r="F429" s="87"/>
      <c r="G429" s="102"/>
      <c r="H429" s="19"/>
    </row>
    <row r="430" spans="1:8" ht="28.5" customHeight="1">
      <c r="A430" s="87"/>
      <c r="B430" s="104" t="s">
        <v>805</v>
      </c>
      <c r="C430" s="99"/>
      <c r="D430" s="99"/>
      <c r="E430" s="99"/>
      <c r="F430" s="87"/>
      <c r="G430" s="102"/>
      <c r="H430" s="19"/>
    </row>
    <row r="431" spans="1:8" ht="28.5" customHeight="1">
      <c r="A431" s="87"/>
      <c r="B431" s="104" t="s">
        <v>806</v>
      </c>
      <c r="C431" s="99"/>
      <c r="D431" s="99"/>
      <c r="E431" s="99"/>
      <c r="F431" s="87"/>
      <c r="G431" s="102"/>
      <c r="H431" s="19"/>
    </row>
    <row r="432" spans="1:8" ht="28.5" customHeight="1">
      <c r="A432" s="87"/>
      <c r="B432" s="104" t="s">
        <v>807</v>
      </c>
      <c r="C432" s="99"/>
      <c r="D432" s="99"/>
      <c r="E432" s="99"/>
      <c r="F432" s="87"/>
      <c r="G432" s="102"/>
      <c r="H432" s="19"/>
    </row>
    <row r="433" spans="1:8" ht="28.5" customHeight="1">
      <c r="A433" s="87"/>
      <c r="B433" s="104"/>
      <c r="C433" s="99"/>
      <c r="D433" s="99"/>
      <c r="E433" s="99"/>
      <c r="F433" s="87"/>
      <c r="G433" s="102"/>
      <c r="H433" s="19"/>
    </row>
    <row r="434" spans="1:8" ht="28.5" customHeight="1">
      <c r="A434" s="87"/>
      <c r="B434" s="104" t="s">
        <v>642</v>
      </c>
      <c r="C434" s="99"/>
      <c r="D434" s="99"/>
      <c r="E434" s="99"/>
      <c r="F434" s="87"/>
      <c r="G434" s="102"/>
      <c r="H434" s="19"/>
    </row>
    <row r="435" spans="1:8" ht="28.5" customHeight="1">
      <c r="A435" s="87"/>
      <c r="B435" s="104" t="s">
        <v>743</v>
      </c>
      <c r="C435" s="99"/>
      <c r="D435" s="99"/>
      <c r="E435" s="99"/>
      <c r="F435" s="87"/>
      <c r="G435" s="102"/>
      <c r="H435" s="19"/>
    </row>
    <row r="436" spans="1:8" ht="28.5" customHeight="1">
      <c r="A436" s="87"/>
      <c r="B436" s="104"/>
      <c r="C436" s="99"/>
      <c r="D436" s="99"/>
      <c r="E436" s="99"/>
      <c r="F436" s="87"/>
      <c r="G436" s="102"/>
      <c r="H436" s="19"/>
    </row>
    <row r="437" spans="1:8" ht="28.5" customHeight="1">
      <c r="A437" s="87"/>
      <c r="B437" s="104" t="s">
        <v>808</v>
      </c>
      <c r="C437" s="99"/>
      <c r="D437" s="99"/>
      <c r="E437" s="99"/>
      <c r="F437" s="87"/>
      <c r="G437" s="102"/>
      <c r="H437" s="19"/>
    </row>
    <row r="438" spans="1:8" ht="28.5" customHeight="1">
      <c r="A438" s="87"/>
      <c r="B438" s="99"/>
      <c r="C438" s="99"/>
      <c r="D438" s="99"/>
      <c r="E438" s="99"/>
      <c r="F438" s="87"/>
      <c r="G438" s="102"/>
      <c r="H438" s="19"/>
    </row>
    <row r="439" spans="1:8" ht="34.5" customHeight="1">
      <c r="A439" s="88" t="s">
        <v>432</v>
      </c>
      <c r="B439" s="89" t="s">
        <v>433</v>
      </c>
      <c r="C439" s="89"/>
      <c r="D439" s="89"/>
      <c r="E439" s="89"/>
      <c r="F439" s="87" t="s">
        <v>18</v>
      </c>
      <c r="G439" s="102">
        <v>62.44</v>
      </c>
      <c r="H439" s="19"/>
    </row>
    <row r="440" spans="1:8" ht="28.5" customHeight="1">
      <c r="A440" s="87"/>
      <c r="B440" s="99" t="s">
        <v>200</v>
      </c>
      <c r="C440" s="99"/>
      <c r="D440" s="99"/>
      <c r="E440" s="99"/>
      <c r="F440" s="87"/>
      <c r="G440" s="102"/>
      <c r="H440" s="19"/>
    </row>
    <row r="441" spans="1:8" ht="28.5" customHeight="1">
      <c r="A441" s="87"/>
      <c r="B441" s="99" t="s">
        <v>201</v>
      </c>
      <c r="C441" s="99"/>
      <c r="D441" s="99"/>
      <c r="E441" s="99"/>
      <c r="F441" s="87"/>
      <c r="G441" s="102"/>
      <c r="H441" s="19"/>
    </row>
    <row r="442" spans="1:8" ht="28.5" customHeight="1">
      <c r="A442" s="87"/>
      <c r="B442" s="99" t="s">
        <v>752</v>
      </c>
      <c r="C442" s="99"/>
      <c r="D442" s="99"/>
      <c r="E442" s="99"/>
      <c r="F442" s="87"/>
      <c r="G442" s="102"/>
      <c r="H442" s="19"/>
    </row>
    <row r="443" spans="1:8" ht="28.5" customHeight="1">
      <c r="A443" s="87"/>
      <c r="B443" s="99" t="s">
        <v>753</v>
      </c>
      <c r="C443" s="99"/>
      <c r="D443" s="99"/>
      <c r="E443" s="99"/>
      <c r="F443" s="87"/>
      <c r="G443" s="102"/>
      <c r="H443" s="19"/>
    </row>
    <row r="444" spans="1:8" ht="28.5" customHeight="1">
      <c r="A444" s="87"/>
      <c r="B444" s="99" t="s">
        <v>754</v>
      </c>
      <c r="C444" s="99"/>
      <c r="D444" s="99"/>
      <c r="E444" s="99"/>
      <c r="F444" s="87"/>
      <c r="G444" s="102"/>
      <c r="H444" s="19"/>
    </row>
    <row r="445" spans="1:8" ht="28.5" customHeight="1">
      <c r="A445" s="87"/>
      <c r="B445" s="99"/>
      <c r="C445" s="99"/>
      <c r="D445" s="99"/>
      <c r="E445" s="99"/>
      <c r="F445" s="87"/>
      <c r="G445" s="102"/>
      <c r="H445" s="19"/>
    </row>
    <row r="446" spans="1:8" ht="28.5" customHeight="1">
      <c r="A446" s="87"/>
      <c r="B446" s="99" t="s">
        <v>202</v>
      </c>
      <c r="C446" s="99"/>
      <c r="D446" s="99"/>
      <c r="E446" s="99"/>
      <c r="F446" s="87"/>
      <c r="G446" s="102"/>
      <c r="H446" s="19"/>
    </row>
    <row r="447" spans="1:8" ht="28.5" customHeight="1">
      <c r="A447" s="87"/>
      <c r="B447" s="99" t="s">
        <v>201</v>
      </c>
      <c r="C447" s="99"/>
      <c r="D447" s="99"/>
      <c r="E447" s="99"/>
      <c r="F447" s="87"/>
      <c r="G447" s="102"/>
      <c r="H447" s="19"/>
    </row>
    <row r="448" spans="1:8" ht="28.5" customHeight="1">
      <c r="A448" s="87"/>
      <c r="B448" s="104" t="s">
        <v>638</v>
      </c>
      <c r="C448" s="99"/>
      <c r="D448" s="99"/>
      <c r="E448" s="99"/>
      <c r="F448" s="87"/>
      <c r="G448" s="102"/>
      <c r="H448" s="19"/>
    </row>
    <row r="449" spans="1:8" ht="28.5" customHeight="1">
      <c r="A449" s="87"/>
      <c r="B449" s="104" t="s">
        <v>809</v>
      </c>
      <c r="C449" s="99"/>
      <c r="D449" s="99"/>
      <c r="E449" s="99"/>
      <c r="F449" s="87"/>
      <c r="G449" s="102"/>
      <c r="H449" s="19"/>
    </row>
    <row r="450" spans="1:8" ht="28.5" customHeight="1">
      <c r="A450" s="87"/>
      <c r="B450" s="104" t="s">
        <v>639</v>
      </c>
      <c r="C450" s="99"/>
      <c r="D450" s="99"/>
      <c r="E450" s="99"/>
      <c r="F450" s="87"/>
      <c r="G450" s="102"/>
      <c r="H450" s="19"/>
    </row>
    <row r="451" spans="1:8" ht="28.5" customHeight="1">
      <c r="A451" s="87"/>
      <c r="B451" s="104" t="s">
        <v>810</v>
      </c>
      <c r="C451" s="99"/>
      <c r="D451" s="99"/>
      <c r="E451" s="99"/>
      <c r="F451" s="87"/>
      <c r="G451" s="102"/>
      <c r="H451" s="19"/>
    </row>
    <row r="452" spans="1:8" ht="28.5" customHeight="1">
      <c r="A452" s="87"/>
      <c r="B452" s="104"/>
      <c r="C452" s="99"/>
      <c r="D452" s="99"/>
      <c r="E452" s="99"/>
      <c r="F452" s="87"/>
      <c r="G452" s="102"/>
      <c r="H452" s="19"/>
    </row>
    <row r="453" spans="1:8" ht="28.5" customHeight="1">
      <c r="A453" s="87"/>
      <c r="B453" s="104" t="s">
        <v>811</v>
      </c>
      <c r="C453" s="99"/>
      <c r="D453" s="99"/>
      <c r="E453" s="99"/>
      <c r="F453" s="87"/>
      <c r="G453" s="102"/>
      <c r="H453" s="19"/>
    </row>
    <row r="454" spans="1:8" ht="28.5" customHeight="1">
      <c r="A454" s="87"/>
      <c r="B454" s="99"/>
      <c r="C454" s="99"/>
      <c r="D454" s="99"/>
      <c r="E454" s="99"/>
      <c r="F454" s="87"/>
      <c r="G454" s="102"/>
      <c r="H454" s="19"/>
    </row>
    <row r="455" spans="1:8" ht="50.25" customHeight="1">
      <c r="A455" s="88" t="s">
        <v>434</v>
      </c>
      <c r="B455" s="89" t="s">
        <v>435</v>
      </c>
      <c r="C455" s="89"/>
      <c r="D455" s="89"/>
      <c r="E455" s="89"/>
      <c r="F455" s="87" t="s">
        <v>18</v>
      </c>
      <c r="G455" s="102">
        <v>153.03</v>
      </c>
      <c r="H455" s="19"/>
    </row>
    <row r="456" spans="1:8" ht="28.5" customHeight="1">
      <c r="A456" s="87"/>
      <c r="B456" s="99" t="s">
        <v>459</v>
      </c>
      <c r="C456" s="99"/>
      <c r="D456" s="99"/>
      <c r="E456" s="99"/>
      <c r="F456" s="87"/>
      <c r="G456" s="102"/>
      <c r="H456" s="19"/>
    </row>
    <row r="457" spans="1:8" ht="28.5" customHeight="1">
      <c r="A457" s="87"/>
      <c r="B457" s="99" t="s">
        <v>640</v>
      </c>
      <c r="C457" s="99"/>
      <c r="D457" s="99"/>
      <c r="E457" s="99"/>
      <c r="F457" s="87"/>
      <c r="G457" s="102"/>
      <c r="H457" s="19"/>
    </row>
    <row r="458" spans="1:8" ht="28.5" customHeight="1">
      <c r="A458" s="87"/>
      <c r="B458" s="104" t="s">
        <v>821</v>
      </c>
      <c r="C458" s="104"/>
      <c r="D458" s="104"/>
      <c r="E458" s="104"/>
      <c r="F458" s="87"/>
      <c r="G458" s="102"/>
      <c r="H458" s="19"/>
    </row>
    <row r="459" spans="1:8" ht="28.5" customHeight="1">
      <c r="A459" s="87"/>
      <c r="B459" s="104"/>
      <c r="C459" s="104"/>
      <c r="D459" s="104"/>
      <c r="E459" s="104"/>
      <c r="F459" s="87"/>
      <c r="G459" s="102"/>
      <c r="H459" s="19"/>
    </row>
    <row r="460" spans="1:8" ht="28.5" customHeight="1">
      <c r="A460" s="87"/>
      <c r="B460" s="99" t="s">
        <v>641</v>
      </c>
      <c r="C460" s="104"/>
      <c r="D460" s="104"/>
      <c r="E460" s="104"/>
      <c r="F460" s="87"/>
      <c r="G460" s="102"/>
      <c r="H460" s="19"/>
    </row>
    <row r="461" spans="1:8" ht="28.5" customHeight="1">
      <c r="A461" s="87"/>
      <c r="B461" s="104" t="s">
        <v>822</v>
      </c>
      <c r="C461" s="104"/>
      <c r="D461" s="104"/>
      <c r="E461" s="104"/>
      <c r="F461" s="87"/>
      <c r="G461" s="102"/>
      <c r="H461" s="19"/>
    </row>
    <row r="462" spans="1:8" ht="28.5" customHeight="1">
      <c r="A462" s="87"/>
      <c r="B462" s="104"/>
      <c r="C462" s="104"/>
      <c r="D462" s="104"/>
      <c r="E462" s="104"/>
      <c r="F462" s="87"/>
      <c r="G462" s="102"/>
      <c r="H462" s="19"/>
    </row>
    <row r="463" spans="1:8" ht="28.5" customHeight="1">
      <c r="A463" s="87"/>
      <c r="B463" s="104" t="s">
        <v>685</v>
      </c>
      <c r="C463" s="104"/>
      <c r="D463" s="104"/>
      <c r="E463" s="104"/>
      <c r="F463" s="87"/>
      <c r="G463" s="102"/>
      <c r="H463" s="19"/>
    </row>
    <row r="464" spans="1:8" ht="28.5" customHeight="1">
      <c r="A464" s="87"/>
      <c r="B464" s="104" t="s">
        <v>686</v>
      </c>
      <c r="C464" s="104"/>
      <c r="D464" s="104"/>
      <c r="E464" s="104"/>
      <c r="F464" s="87"/>
      <c r="G464" s="102"/>
      <c r="H464" s="19"/>
    </row>
    <row r="465" spans="1:8" ht="28.5" customHeight="1">
      <c r="A465" s="87"/>
      <c r="B465" s="104"/>
      <c r="C465" s="104"/>
      <c r="D465" s="104"/>
      <c r="E465" s="104"/>
      <c r="F465" s="87"/>
      <c r="G465" s="102"/>
      <c r="H465" s="19"/>
    </row>
    <row r="466" spans="1:8" ht="28.5" customHeight="1">
      <c r="A466" s="87"/>
      <c r="B466" s="104" t="s">
        <v>825</v>
      </c>
      <c r="C466" s="104"/>
      <c r="D466" s="104"/>
      <c r="E466" s="104"/>
      <c r="F466" s="87"/>
      <c r="G466" s="102"/>
      <c r="H466" s="19"/>
    </row>
    <row r="467" spans="1:8" ht="28.5" customHeight="1">
      <c r="A467" s="87"/>
      <c r="B467" s="99"/>
      <c r="C467" s="99"/>
      <c r="D467" s="99"/>
      <c r="E467" s="99"/>
      <c r="F467" s="87"/>
      <c r="G467" s="102"/>
      <c r="H467" s="19"/>
    </row>
    <row r="468" spans="1:8" ht="50.25" customHeight="1">
      <c r="A468" s="88" t="s">
        <v>430</v>
      </c>
      <c r="B468" s="89" t="s">
        <v>431</v>
      </c>
      <c r="C468" s="89"/>
      <c r="D468" s="89"/>
      <c r="E468" s="89"/>
      <c r="F468" s="87" t="s">
        <v>18</v>
      </c>
      <c r="G468" s="102">
        <v>160.69</v>
      </c>
      <c r="H468" s="19"/>
    </row>
    <row r="469" spans="1:8" ht="28.5" customHeight="1">
      <c r="A469" s="87"/>
      <c r="B469" s="99" t="s">
        <v>459</v>
      </c>
      <c r="C469" s="99"/>
      <c r="D469" s="99"/>
      <c r="E469" s="99"/>
      <c r="F469" s="87"/>
      <c r="G469" s="102"/>
      <c r="H469" s="19"/>
    </row>
    <row r="470" spans="1:8" ht="28.5" customHeight="1">
      <c r="A470" s="87"/>
      <c r="B470" s="99" t="s">
        <v>640</v>
      </c>
      <c r="C470" s="104"/>
      <c r="D470" s="104"/>
      <c r="E470" s="104"/>
      <c r="F470" s="87"/>
      <c r="G470" s="102"/>
      <c r="H470" s="19"/>
    </row>
    <row r="471" spans="1:8" ht="28.5" customHeight="1">
      <c r="A471" s="87"/>
      <c r="B471" s="104" t="s">
        <v>823</v>
      </c>
      <c r="C471" s="104"/>
      <c r="D471" s="104"/>
      <c r="E471" s="104"/>
      <c r="F471" s="87"/>
      <c r="G471" s="102"/>
      <c r="H471" s="19"/>
    </row>
    <row r="472" spans="1:8" ht="28.5" customHeight="1">
      <c r="A472" s="87"/>
      <c r="B472" s="104"/>
      <c r="C472" s="104"/>
      <c r="D472" s="104"/>
      <c r="E472" s="104"/>
      <c r="F472" s="87"/>
      <c r="G472" s="102"/>
      <c r="H472" s="19"/>
    </row>
    <row r="473" spans="1:8" ht="28.5" customHeight="1">
      <c r="A473" s="87"/>
      <c r="B473" s="99" t="s">
        <v>641</v>
      </c>
      <c r="C473" s="104"/>
      <c r="D473" s="104"/>
      <c r="E473" s="104"/>
      <c r="F473" s="87"/>
      <c r="G473" s="102"/>
      <c r="H473" s="19"/>
    </row>
    <row r="474" spans="1:8" ht="28.5" customHeight="1">
      <c r="A474" s="87"/>
      <c r="B474" s="104" t="s">
        <v>824</v>
      </c>
      <c r="C474" s="104"/>
      <c r="D474" s="104"/>
      <c r="E474" s="104"/>
      <c r="F474" s="87"/>
      <c r="G474" s="102"/>
      <c r="H474" s="19"/>
    </row>
    <row r="475" spans="1:8" ht="28.5" customHeight="1">
      <c r="A475" s="87"/>
      <c r="B475" s="104"/>
      <c r="C475" s="104"/>
      <c r="D475" s="104"/>
      <c r="E475" s="104"/>
      <c r="F475" s="87"/>
      <c r="G475" s="102"/>
      <c r="H475" s="19"/>
    </row>
    <row r="476" spans="1:8" ht="28.5" customHeight="1">
      <c r="A476" s="87"/>
      <c r="B476" s="104" t="s">
        <v>826</v>
      </c>
      <c r="C476" s="104"/>
      <c r="D476" s="104"/>
      <c r="E476" s="104"/>
      <c r="F476" s="87"/>
      <c r="G476" s="102"/>
      <c r="H476" s="19"/>
    </row>
    <row r="477" spans="1:8" ht="28.5" customHeight="1">
      <c r="A477" s="87"/>
      <c r="B477" s="104"/>
      <c r="C477" s="104"/>
      <c r="D477" s="104"/>
      <c r="E477" s="104"/>
      <c r="F477" s="87"/>
      <c r="G477" s="102"/>
      <c r="H477" s="19"/>
    </row>
    <row r="478" spans="1:8" ht="31.5" customHeight="1">
      <c r="A478" s="87">
        <v>94965</v>
      </c>
      <c r="B478" s="99" t="s">
        <v>344</v>
      </c>
      <c r="C478" s="99"/>
      <c r="D478" s="99"/>
      <c r="E478" s="99"/>
      <c r="F478" s="87" t="s">
        <v>29</v>
      </c>
      <c r="G478" s="102">
        <v>17.72</v>
      </c>
      <c r="H478" s="19"/>
    </row>
    <row r="479" spans="1:8" ht="28.5" customHeight="1">
      <c r="A479" s="87"/>
      <c r="B479" s="99" t="s">
        <v>214</v>
      </c>
      <c r="C479" s="99"/>
      <c r="D479" s="99"/>
      <c r="E479" s="99"/>
      <c r="F479" s="87"/>
      <c r="G479" s="102"/>
      <c r="H479" s="19"/>
    </row>
    <row r="480" spans="1:8" ht="28.5" customHeight="1">
      <c r="A480" s="87"/>
      <c r="B480" s="99" t="s">
        <v>215</v>
      </c>
      <c r="C480" s="99"/>
      <c r="D480" s="99"/>
      <c r="E480" s="99"/>
      <c r="F480" s="87"/>
      <c r="G480" s="102"/>
      <c r="H480" s="19"/>
    </row>
    <row r="481" spans="1:8" ht="28.5" customHeight="1">
      <c r="A481" s="87"/>
      <c r="B481" s="99" t="s">
        <v>812</v>
      </c>
      <c r="C481" s="99"/>
      <c r="D481" s="99"/>
      <c r="E481" s="99"/>
      <c r="F481" s="87"/>
      <c r="G481" s="102"/>
      <c r="H481" s="19"/>
    </row>
    <row r="482" spans="1:8" ht="28.5" customHeight="1">
      <c r="A482" s="87"/>
      <c r="B482" s="99" t="s">
        <v>216</v>
      </c>
      <c r="C482" s="99"/>
      <c r="D482" s="99"/>
      <c r="E482" s="99"/>
      <c r="F482" s="87"/>
      <c r="G482" s="102"/>
      <c r="H482" s="19"/>
    </row>
    <row r="483" spans="1:8" ht="28.5" customHeight="1">
      <c r="A483" s="87"/>
      <c r="B483" s="99" t="s">
        <v>217</v>
      </c>
      <c r="C483" s="99"/>
      <c r="D483" s="99"/>
      <c r="E483" s="99"/>
      <c r="F483" s="87"/>
      <c r="G483" s="102"/>
      <c r="H483" s="19"/>
    </row>
    <row r="484" spans="1:8" ht="28.5" customHeight="1">
      <c r="A484" s="87"/>
      <c r="B484" s="99" t="s">
        <v>813</v>
      </c>
      <c r="C484" s="99"/>
      <c r="D484" s="99"/>
      <c r="E484" s="99"/>
      <c r="F484" s="87"/>
      <c r="G484" s="102"/>
      <c r="H484" s="19"/>
    </row>
    <row r="485" spans="1:8" ht="28.5" customHeight="1">
      <c r="A485" s="87"/>
      <c r="B485" s="99"/>
      <c r="C485" s="99"/>
      <c r="D485" s="99"/>
      <c r="E485" s="99"/>
      <c r="F485" s="87"/>
      <c r="G485" s="102"/>
      <c r="H485" s="19"/>
    </row>
    <row r="486" spans="1:8" ht="28.5" customHeight="1">
      <c r="A486" s="87"/>
      <c r="B486" s="99" t="s">
        <v>231</v>
      </c>
      <c r="C486" s="99"/>
      <c r="D486" s="99"/>
      <c r="E486" s="99"/>
      <c r="F486" s="87"/>
      <c r="G486" s="102"/>
      <c r="H486" s="19"/>
    </row>
    <row r="487" spans="1:8" ht="28.5" customHeight="1">
      <c r="A487" s="87"/>
      <c r="B487" s="104" t="s">
        <v>232</v>
      </c>
      <c r="C487" s="104"/>
      <c r="D487" s="104"/>
      <c r="E487" s="104"/>
      <c r="F487" s="87"/>
      <c r="G487" s="102"/>
      <c r="H487" s="19"/>
    </row>
    <row r="488" spans="1:8" ht="28.5" customHeight="1">
      <c r="A488" s="87"/>
      <c r="B488" s="104" t="s">
        <v>469</v>
      </c>
      <c r="C488" s="104"/>
      <c r="D488" s="104"/>
      <c r="E488" s="104"/>
      <c r="F488" s="87"/>
      <c r="G488" s="102"/>
      <c r="H488" s="19"/>
    </row>
    <row r="489" spans="1:8" ht="28.5" customHeight="1">
      <c r="A489" s="87"/>
      <c r="B489" s="104" t="s">
        <v>470</v>
      </c>
      <c r="C489" s="104"/>
      <c r="D489" s="104"/>
      <c r="E489" s="104"/>
      <c r="F489" s="87"/>
      <c r="G489" s="102"/>
      <c r="H489" s="19"/>
    </row>
    <row r="490" spans="1:8" ht="28.5" customHeight="1">
      <c r="A490" s="87"/>
      <c r="B490" s="104" t="s">
        <v>471</v>
      </c>
      <c r="C490" s="104"/>
      <c r="D490" s="104"/>
      <c r="E490" s="104"/>
      <c r="F490" s="87"/>
      <c r="G490" s="102"/>
      <c r="H490" s="19"/>
    </row>
    <row r="491" spans="1:8" ht="28.5" customHeight="1">
      <c r="A491" s="87"/>
      <c r="B491" s="104" t="s">
        <v>472</v>
      </c>
      <c r="C491" s="104"/>
      <c r="D491" s="104"/>
      <c r="E491" s="104"/>
      <c r="F491" s="87"/>
      <c r="G491" s="102"/>
      <c r="H491" s="19"/>
    </row>
    <row r="492" spans="1:8" ht="28.5" customHeight="1">
      <c r="A492" s="87"/>
      <c r="B492" s="104" t="s">
        <v>473</v>
      </c>
      <c r="C492" s="104"/>
      <c r="D492" s="104"/>
      <c r="E492" s="104"/>
      <c r="F492" s="87"/>
      <c r="G492" s="102"/>
      <c r="H492" s="19"/>
    </row>
    <row r="493" spans="1:8" ht="28.5" customHeight="1">
      <c r="A493" s="87"/>
      <c r="B493" s="104" t="s">
        <v>474</v>
      </c>
      <c r="C493" s="104"/>
      <c r="D493" s="104"/>
      <c r="E493" s="104"/>
      <c r="F493" s="87"/>
      <c r="G493" s="102"/>
      <c r="H493" s="19"/>
    </row>
    <row r="494" spans="1:8" ht="28.5" customHeight="1">
      <c r="A494" s="87"/>
      <c r="B494" s="104" t="s">
        <v>475</v>
      </c>
      <c r="C494" s="104"/>
      <c r="D494" s="104"/>
      <c r="E494" s="104"/>
      <c r="F494" s="87"/>
      <c r="G494" s="102"/>
      <c r="H494" s="19"/>
    </row>
    <row r="495" spans="1:8" ht="28.5" customHeight="1">
      <c r="A495" s="87"/>
      <c r="B495" s="104" t="s">
        <v>476</v>
      </c>
      <c r="C495" s="104"/>
      <c r="D495" s="104"/>
      <c r="E495" s="104"/>
      <c r="F495" s="87"/>
      <c r="G495" s="102"/>
      <c r="H495" s="19"/>
    </row>
    <row r="496" spans="1:8" ht="28.5" customHeight="1">
      <c r="A496" s="87"/>
      <c r="B496" s="104" t="s">
        <v>477</v>
      </c>
      <c r="C496" s="104"/>
      <c r="D496" s="104"/>
      <c r="E496" s="104"/>
      <c r="F496" s="87"/>
      <c r="G496" s="102"/>
      <c r="H496" s="19"/>
    </row>
    <row r="497" spans="1:8" ht="28.5" customHeight="1">
      <c r="A497" s="87"/>
      <c r="B497" s="104" t="s">
        <v>478</v>
      </c>
      <c r="C497" s="104"/>
      <c r="D497" s="104"/>
      <c r="E497" s="104"/>
      <c r="F497" s="87"/>
      <c r="G497" s="102"/>
      <c r="H497" s="19"/>
    </row>
    <row r="498" spans="1:8" ht="28.5" customHeight="1">
      <c r="A498" s="87"/>
      <c r="B498" s="104"/>
      <c r="C498" s="104"/>
      <c r="D498" s="104"/>
      <c r="E498" s="104"/>
      <c r="F498" s="87"/>
      <c r="G498" s="102"/>
      <c r="H498" s="19"/>
    </row>
    <row r="499" spans="1:8" ht="28.5" customHeight="1">
      <c r="A499" s="87"/>
      <c r="B499" s="99" t="s">
        <v>814</v>
      </c>
      <c r="C499" s="99"/>
      <c r="D499" s="99"/>
      <c r="E499" s="99"/>
      <c r="F499" s="87"/>
      <c r="G499" s="102"/>
      <c r="H499" s="19"/>
    </row>
    <row r="500" spans="1:8" ht="28.5" customHeight="1">
      <c r="A500" s="87"/>
      <c r="B500" s="99"/>
      <c r="C500" s="99"/>
      <c r="D500" s="99"/>
      <c r="E500" s="99"/>
      <c r="F500" s="87"/>
      <c r="G500" s="102"/>
      <c r="H500" s="19"/>
    </row>
    <row r="501" spans="1:8" ht="28.5" customHeight="1">
      <c r="A501" s="88" t="s">
        <v>448</v>
      </c>
      <c r="B501" s="89" t="s">
        <v>449</v>
      </c>
      <c r="C501" s="104"/>
      <c r="D501" s="104"/>
      <c r="E501" s="104"/>
      <c r="F501" s="87" t="s">
        <v>67</v>
      </c>
      <c r="G501" s="102">
        <v>239.03</v>
      </c>
      <c r="H501" s="19"/>
    </row>
    <row r="502" spans="1:8" ht="28.5" customHeight="1">
      <c r="A502" s="87"/>
      <c r="B502" s="89" t="s">
        <v>954</v>
      </c>
      <c r="C502" s="99"/>
      <c r="D502" s="99"/>
      <c r="E502" s="99"/>
      <c r="F502" s="87"/>
      <c r="G502" s="102"/>
      <c r="H502" s="19"/>
    </row>
    <row r="503" spans="1:8" ht="28.5" customHeight="1">
      <c r="A503" s="87"/>
      <c r="B503" s="104" t="s">
        <v>454</v>
      </c>
      <c r="C503" s="99"/>
      <c r="D503" s="99"/>
      <c r="E503" s="99"/>
      <c r="F503" s="87"/>
      <c r="G503" s="102"/>
      <c r="H503" s="19"/>
    </row>
    <row r="504" spans="1:8" ht="28.5" customHeight="1">
      <c r="A504" s="87"/>
      <c r="B504" s="99" t="s">
        <v>815</v>
      </c>
      <c r="C504" s="99"/>
      <c r="D504" s="99"/>
      <c r="E504" s="99"/>
      <c r="F504" s="87"/>
      <c r="G504" s="102"/>
      <c r="H504" s="19"/>
    </row>
    <row r="505" spans="1:8" ht="28.5" customHeight="1">
      <c r="A505" s="87"/>
      <c r="B505" s="99" t="s">
        <v>955</v>
      </c>
      <c r="C505" s="99"/>
      <c r="D505" s="99"/>
      <c r="E505" s="99"/>
      <c r="F505" s="87"/>
      <c r="G505" s="102"/>
      <c r="H505" s="19"/>
    </row>
    <row r="506" spans="1:8" ht="28.5" customHeight="1">
      <c r="A506" s="87"/>
      <c r="B506" s="99"/>
      <c r="C506" s="99"/>
      <c r="D506" s="99"/>
      <c r="E506" s="99"/>
      <c r="F506" s="87"/>
      <c r="G506" s="102"/>
      <c r="H506" s="19"/>
    </row>
    <row r="507" spans="1:8" ht="28.5" customHeight="1" thickBot="1">
      <c r="A507" s="129" t="s">
        <v>484</v>
      </c>
      <c r="B507" s="168" t="s">
        <v>630</v>
      </c>
      <c r="C507" s="168"/>
      <c r="D507" s="168"/>
      <c r="E507" s="168"/>
      <c r="F507" s="129" t="s">
        <v>29</v>
      </c>
      <c r="G507" s="102">
        <v>17.72</v>
      </c>
      <c r="H507" s="19"/>
    </row>
    <row r="508" spans="1:8" ht="28.5" customHeight="1">
      <c r="A508" s="169" t="s">
        <v>10</v>
      </c>
      <c r="B508" s="170" t="s">
        <v>362</v>
      </c>
      <c r="C508" s="170" t="s">
        <v>31</v>
      </c>
      <c r="D508" s="170" t="s">
        <v>364</v>
      </c>
      <c r="E508" s="170" t="s">
        <v>365</v>
      </c>
      <c r="F508" s="132" t="s">
        <v>366</v>
      </c>
      <c r="G508" s="171"/>
      <c r="H508" s="19"/>
    </row>
    <row r="509" spans="1:8" ht="28.5" customHeight="1">
      <c r="A509" s="172" t="s">
        <v>408</v>
      </c>
      <c r="B509" s="99" t="s">
        <v>387</v>
      </c>
      <c r="C509" s="101" t="s">
        <v>342</v>
      </c>
      <c r="D509" s="173">
        <v>1.65</v>
      </c>
      <c r="E509" s="101">
        <v>23.32</v>
      </c>
      <c r="F509" s="164">
        <f>D509*E509</f>
        <v>38.478</v>
      </c>
      <c r="G509" s="171"/>
      <c r="H509" s="19"/>
    </row>
    <row r="510" spans="1:8" ht="28.5" customHeight="1">
      <c r="A510" s="172" t="s">
        <v>409</v>
      </c>
      <c r="B510" s="99" t="s">
        <v>373</v>
      </c>
      <c r="C510" s="101" t="s">
        <v>342</v>
      </c>
      <c r="D510" s="173">
        <v>4.5</v>
      </c>
      <c r="E510" s="101">
        <v>18.55</v>
      </c>
      <c r="F510" s="164">
        <f>D510*E510</f>
        <v>83.47500000000001</v>
      </c>
      <c r="G510" s="171"/>
      <c r="H510" s="19"/>
    </row>
    <row r="511" spans="1:8" ht="28.5" customHeight="1">
      <c r="A511" s="172" t="s">
        <v>466</v>
      </c>
      <c r="B511" s="99" t="s">
        <v>467</v>
      </c>
      <c r="C511" s="101" t="s">
        <v>395</v>
      </c>
      <c r="D511" s="173">
        <v>0.3</v>
      </c>
      <c r="E511" s="101">
        <v>0.96</v>
      </c>
      <c r="F511" s="164">
        <f>D511*E511</f>
        <v>0.288</v>
      </c>
      <c r="G511" s="171"/>
      <c r="H511" s="19"/>
    </row>
    <row r="512" spans="1:8" ht="28.5" customHeight="1" thickBot="1">
      <c r="A512" s="174"/>
      <c r="B512" s="175"/>
      <c r="C512" s="279" t="s">
        <v>369</v>
      </c>
      <c r="D512" s="279"/>
      <c r="E512" s="279"/>
      <c r="F512" s="140">
        <v>122.24</v>
      </c>
      <c r="G512" s="171"/>
      <c r="H512" s="19"/>
    </row>
    <row r="513" spans="1:8" ht="28.5" customHeight="1">
      <c r="A513" s="143"/>
      <c r="B513" s="176"/>
      <c r="C513" s="176"/>
      <c r="D513" s="176"/>
      <c r="E513" s="176"/>
      <c r="F513" s="143"/>
      <c r="G513" s="102"/>
      <c r="H513" s="19"/>
    </row>
    <row r="514" spans="1:8" ht="28.5" customHeight="1">
      <c r="A514" s="87"/>
      <c r="B514" s="99" t="s">
        <v>479</v>
      </c>
      <c r="C514" s="99"/>
      <c r="D514" s="99"/>
      <c r="E514" s="99"/>
      <c r="F514" s="87"/>
      <c r="G514" s="102"/>
      <c r="H514" s="19"/>
    </row>
    <row r="515" spans="1:8" ht="28.5" customHeight="1">
      <c r="A515" s="87"/>
      <c r="B515" s="99" t="s">
        <v>814</v>
      </c>
      <c r="C515" s="99"/>
      <c r="D515" s="99"/>
      <c r="E515" s="99"/>
      <c r="F515" s="87"/>
      <c r="G515" s="102"/>
      <c r="H515" s="19"/>
    </row>
    <row r="516" spans="1:8" ht="28.5" customHeight="1">
      <c r="A516" s="87"/>
      <c r="B516" s="99"/>
      <c r="C516" s="99"/>
      <c r="D516" s="99"/>
      <c r="E516" s="99"/>
      <c r="F516" s="87"/>
      <c r="G516" s="102"/>
      <c r="H516" s="19"/>
    </row>
    <row r="517" spans="1:8" ht="4.5" customHeight="1">
      <c r="A517" s="87"/>
      <c r="B517" s="99"/>
      <c r="C517" s="99"/>
      <c r="D517" s="99"/>
      <c r="E517" s="99"/>
      <c r="F517" s="87"/>
      <c r="G517" s="102"/>
      <c r="H517" s="19"/>
    </row>
    <row r="518" spans="1:8" ht="28.5" customHeight="1">
      <c r="A518" s="87">
        <v>92794</v>
      </c>
      <c r="B518" s="99" t="s">
        <v>345</v>
      </c>
      <c r="C518" s="99"/>
      <c r="D518" s="99"/>
      <c r="E518" s="99"/>
      <c r="F518" s="87" t="s">
        <v>195</v>
      </c>
      <c r="G518" s="102">
        <v>285.18</v>
      </c>
      <c r="H518" s="19"/>
    </row>
    <row r="519" spans="1:8" ht="28.5" customHeight="1">
      <c r="A519" s="87"/>
      <c r="B519" s="104" t="s">
        <v>860</v>
      </c>
      <c r="C519" s="104"/>
      <c r="D519" s="104"/>
      <c r="E519" s="104"/>
      <c r="F519" s="87"/>
      <c r="G519" s="102"/>
      <c r="H519" s="19"/>
    </row>
    <row r="520" spans="1:8" ht="28.5" customHeight="1">
      <c r="A520" s="87"/>
      <c r="B520" s="104" t="s">
        <v>481</v>
      </c>
      <c r="C520" s="104"/>
      <c r="D520" s="104"/>
      <c r="E520" s="104"/>
      <c r="F520" s="87"/>
      <c r="G520" s="102"/>
      <c r="H520" s="19"/>
    </row>
    <row r="521" spans="1:8" ht="28.5" customHeight="1">
      <c r="A521" s="87"/>
      <c r="B521" s="104" t="s">
        <v>480</v>
      </c>
      <c r="C521" s="104"/>
      <c r="D521" s="104"/>
      <c r="E521" s="104"/>
      <c r="F521" s="87"/>
      <c r="G521" s="102"/>
      <c r="H521" s="19"/>
    </row>
    <row r="522" spans="1:8" ht="28.5" customHeight="1">
      <c r="A522" s="87"/>
      <c r="B522" s="104" t="s">
        <v>858</v>
      </c>
      <c r="C522" s="104"/>
      <c r="D522" s="104"/>
      <c r="E522" s="104"/>
      <c r="F522" s="87"/>
      <c r="G522" s="102"/>
      <c r="H522" s="19"/>
    </row>
    <row r="523" spans="1:8" ht="28.5" customHeight="1">
      <c r="A523" s="87"/>
      <c r="B523" s="104"/>
      <c r="C523" s="104"/>
      <c r="D523" s="104"/>
      <c r="E523" s="104"/>
      <c r="F523" s="87"/>
      <c r="G523" s="102"/>
      <c r="H523" s="19"/>
    </row>
    <row r="524" spans="1:8" ht="36" customHeight="1" thickBot="1">
      <c r="A524" s="87" t="s">
        <v>843</v>
      </c>
      <c r="B524" s="104" t="s">
        <v>844</v>
      </c>
      <c r="C524" s="104"/>
      <c r="D524" s="104"/>
      <c r="E524" s="104"/>
      <c r="F524" s="87"/>
      <c r="G524" s="102">
        <v>285.18</v>
      </c>
      <c r="H524" s="19"/>
    </row>
    <row r="525" spans="1:8" ht="30" customHeight="1">
      <c r="A525" s="169" t="s">
        <v>10</v>
      </c>
      <c r="B525" s="170" t="s">
        <v>362</v>
      </c>
      <c r="C525" s="178" t="s">
        <v>496</v>
      </c>
      <c r="D525" s="178" t="s">
        <v>364</v>
      </c>
      <c r="E525" s="178" t="s">
        <v>365</v>
      </c>
      <c r="F525" s="132" t="s">
        <v>366</v>
      </c>
      <c r="G525" s="171"/>
      <c r="H525" s="19"/>
    </row>
    <row r="526" spans="1:8" ht="28.5" customHeight="1">
      <c r="A526" s="172">
        <v>337</v>
      </c>
      <c r="B526" s="104" t="s">
        <v>845</v>
      </c>
      <c r="C526" s="158" t="s">
        <v>195</v>
      </c>
      <c r="D526" s="159" t="s">
        <v>847</v>
      </c>
      <c r="E526" s="159" t="s">
        <v>850</v>
      </c>
      <c r="F526" s="148">
        <f>D526*E526</f>
        <v>0.24825</v>
      </c>
      <c r="G526" s="171"/>
      <c r="H526" s="19"/>
    </row>
    <row r="527" spans="1:8" ht="32.25" customHeight="1">
      <c r="A527" s="172" t="s">
        <v>852</v>
      </c>
      <c r="B527" s="104" t="s">
        <v>846</v>
      </c>
      <c r="C527" s="158" t="s">
        <v>31</v>
      </c>
      <c r="D527" s="159" t="s">
        <v>848</v>
      </c>
      <c r="E527" s="159" t="s">
        <v>851</v>
      </c>
      <c r="F527" s="148">
        <f>D527*E527</f>
        <v>0.10317000000000001</v>
      </c>
      <c r="G527" s="171"/>
      <c r="H527" s="19"/>
    </row>
    <row r="528" spans="1:8" ht="28.5" customHeight="1">
      <c r="A528" s="172" t="s">
        <v>490</v>
      </c>
      <c r="B528" s="104" t="s">
        <v>494</v>
      </c>
      <c r="C528" s="158" t="s">
        <v>342</v>
      </c>
      <c r="D528" s="159" t="s">
        <v>849</v>
      </c>
      <c r="E528" s="159" t="s">
        <v>500</v>
      </c>
      <c r="F528" s="148">
        <f>D528*E528</f>
        <v>0.294996</v>
      </c>
      <c r="G528" s="171"/>
      <c r="H528" s="19"/>
    </row>
    <row r="529" spans="1:8" ht="28.5" customHeight="1">
      <c r="A529" s="172" t="s">
        <v>492</v>
      </c>
      <c r="B529" s="104" t="s">
        <v>495</v>
      </c>
      <c r="C529" s="158" t="s">
        <v>342</v>
      </c>
      <c r="D529" s="159">
        <v>0.0947</v>
      </c>
      <c r="E529" s="159" t="s">
        <v>501</v>
      </c>
      <c r="F529" s="148">
        <f>D529*E529</f>
        <v>2.1951460000000003</v>
      </c>
      <c r="G529" s="171"/>
      <c r="H529" s="19"/>
    </row>
    <row r="530" spans="1:8" ht="28.5" customHeight="1" thickBot="1">
      <c r="A530" s="174"/>
      <c r="B530" s="162"/>
      <c r="C530" s="279" t="s">
        <v>369</v>
      </c>
      <c r="D530" s="279"/>
      <c r="E530" s="279"/>
      <c r="F530" s="151">
        <v>2.84</v>
      </c>
      <c r="G530" s="171"/>
      <c r="H530" s="19"/>
    </row>
    <row r="531" spans="1:8" ht="28.5" customHeight="1">
      <c r="A531" s="143"/>
      <c r="B531" s="163"/>
      <c r="C531" s="163"/>
      <c r="D531" s="163"/>
      <c r="E531" s="163"/>
      <c r="F531" s="143"/>
      <c r="G531" s="102"/>
      <c r="H531" s="19"/>
    </row>
    <row r="532" spans="1:8" ht="28.5" customHeight="1">
      <c r="A532" s="87"/>
      <c r="B532" s="104" t="s">
        <v>860</v>
      </c>
      <c r="C532" s="104"/>
      <c r="D532" s="104"/>
      <c r="E532" s="104"/>
      <c r="F532" s="87"/>
      <c r="G532" s="102"/>
      <c r="H532" s="19"/>
    </row>
    <row r="533" spans="1:8" ht="28.5" customHeight="1">
      <c r="A533" s="87"/>
      <c r="B533" s="104" t="s">
        <v>481</v>
      </c>
      <c r="C533" s="104"/>
      <c r="D533" s="104"/>
      <c r="E533" s="104"/>
      <c r="F533" s="87"/>
      <c r="G533" s="102"/>
      <c r="H533" s="19"/>
    </row>
    <row r="534" spans="1:8" ht="28.5" customHeight="1">
      <c r="A534" s="87"/>
      <c r="B534" s="104" t="s">
        <v>480</v>
      </c>
      <c r="C534" s="104"/>
      <c r="D534" s="104"/>
      <c r="E534" s="104"/>
      <c r="F534" s="87"/>
      <c r="G534" s="102"/>
      <c r="H534" s="19"/>
    </row>
    <row r="535" spans="1:8" ht="28.5" customHeight="1">
      <c r="A535" s="87"/>
      <c r="B535" s="104" t="s">
        <v>858</v>
      </c>
      <c r="C535" s="104"/>
      <c r="D535" s="104"/>
      <c r="E535" s="104"/>
      <c r="F535" s="87"/>
      <c r="G535" s="102"/>
      <c r="H535" s="19"/>
    </row>
    <row r="536" spans="1:8" ht="28.5" customHeight="1">
      <c r="A536" s="87"/>
      <c r="B536" s="104"/>
      <c r="C536" s="104"/>
      <c r="D536" s="104"/>
      <c r="E536" s="104"/>
      <c r="F536" s="87"/>
      <c r="G536" s="102"/>
      <c r="H536" s="19"/>
    </row>
    <row r="537" spans="1:8" ht="28.5" customHeight="1">
      <c r="A537" s="87">
        <v>92793</v>
      </c>
      <c r="B537" s="99" t="s">
        <v>322</v>
      </c>
      <c r="C537" s="99"/>
      <c r="D537" s="99"/>
      <c r="E537" s="99"/>
      <c r="F537" s="87" t="s">
        <v>195</v>
      </c>
      <c r="G537" s="102">
        <v>1155.6</v>
      </c>
      <c r="H537" s="19"/>
    </row>
    <row r="538" spans="1:8" ht="28.5" customHeight="1">
      <c r="A538" s="87"/>
      <c r="B538" s="104" t="s">
        <v>861</v>
      </c>
      <c r="C538" s="104"/>
      <c r="D538" s="104"/>
      <c r="E538" s="104"/>
      <c r="F538" s="87"/>
      <c r="G538" s="102"/>
      <c r="H538" s="19"/>
    </row>
    <row r="539" spans="1:8" ht="28.5" customHeight="1">
      <c r="A539" s="87"/>
      <c r="B539" s="104" t="s">
        <v>652</v>
      </c>
      <c r="C539" s="104"/>
      <c r="D539" s="104"/>
      <c r="E539" s="104"/>
      <c r="F539" s="87"/>
      <c r="G539" s="102"/>
      <c r="H539" s="19"/>
    </row>
    <row r="540" spans="1:8" ht="28.5" customHeight="1">
      <c r="A540" s="87"/>
      <c r="B540" s="104" t="s">
        <v>749</v>
      </c>
      <c r="C540" s="104"/>
      <c r="D540" s="104"/>
      <c r="E540" s="104"/>
      <c r="F540" s="87"/>
      <c r="G540" s="102"/>
      <c r="H540" s="19"/>
    </row>
    <row r="541" spans="1:8" ht="28.5" customHeight="1">
      <c r="A541" s="87"/>
      <c r="B541" s="104"/>
      <c r="C541" s="104"/>
      <c r="D541" s="104"/>
      <c r="E541" s="104"/>
      <c r="F541" s="87"/>
      <c r="G541" s="102"/>
      <c r="H541" s="19"/>
    </row>
    <row r="542" spans="1:8" ht="35.25" customHeight="1" thickBot="1">
      <c r="A542" s="87" t="s">
        <v>853</v>
      </c>
      <c r="B542" s="104" t="s">
        <v>862</v>
      </c>
      <c r="C542" s="104"/>
      <c r="D542" s="104"/>
      <c r="E542" s="104"/>
      <c r="F542" s="87"/>
      <c r="G542" s="102">
        <v>1097.4</v>
      </c>
      <c r="H542" s="19"/>
    </row>
    <row r="543" spans="1:8" ht="28.5" customHeight="1">
      <c r="A543" s="169" t="s">
        <v>10</v>
      </c>
      <c r="B543" s="170" t="s">
        <v>362</v>
      </c>
      <c r="C543" s="178" t="s">
        <v>496</v>
      </c>
      <c r="D543" s="178" t="s">
        <v>364</v>
      </c>
      <c r="E543" s="178" t="s">
        <v>365</v>
      </c>
      <c r="F543" s="132" t="s">
        <v>366</v>
      </c>
      <c r="G543" s="102"/>
      <c r="H543" s="19"/>
    </row>
    <row r="544" spans="1:8" ht="28.5" customHeight="1">
      <c r="A544" s="172">
        <v>337</v>
      </c>
      <c r="B544" s="104" t="s">
        <v>845</v>
      </c>
      <c r="C544" s="158" t="s">
        <v>195</v>
      </c>
      <c r="D544" s="159" t="s">
        <v>847</v>
      </c>
      <c r="E544" s="159" t="s">
        <v>850</v>
      </c>
      <c r="F544" s="148">
        <f>D544*E544</f>
        <v>0.24825</v>
      </c>
      <c r="G544" s="102"/>
      <c r="H544" s="19"/>
    </row>
    <row r="545" spans="1:8" ht="28.5" customHeight="1">
      <c r="A545" s="172" t="s">
        <v>852</v>
      </c>
      <c r="B545" s="104" t="s">
        <v>846</v>
      </c>
      <c r="C545" s="158" t="s">
        <v>31</v>
      </c>
      <c r="D545" s="159" t="s">
        <v>863</v>
      </c>
      <c r="E545" s="159" t="s">
        <v>851</v>
      </c>
      <c r="F545" s="148">
        <f>D545*E545</f>
        <v>0.14117</v>
      </c>
      <c r="G545" s="102"/>
      <c r="H545" s="19"/>
    </row>
    <row r="546" spans="1:8" ht="28.5" customHeight="1">
      <c r="A546" s="172" t="s">
        <v>490</v>
      </c>
      <c r="B546" s="104" t="s">
        <v>494</v>
      </c>
      <c r="C546" s="158" t="s">
        <v>342</v>
      </c>
      <c r="D546" s="159" t="s">
        <v>864</v>
      </c>
      <c r="E546" s="159" t="s">
        <v>500</v>
      </c>
      <c r="F546" s="148">
        <f>D546*E546</f>
        <v>0.395219</v>
      </c>
      <c r="G546" s="102"/>
      <c r="H546" s="19"/>
    </row>
    <row r="547" spans="1:8" ht="28.5" customHeight="1">
      <c r="A547" s="172" t="s">
        <v>492</v>
      </c>
      <c r="B547" s="104" t="s">
        <v>495</v>
      </c>
      <c r="C547" s="158" t="s">
        <v>342</v>
      </c>
      <c r="D547" s="159">
        <v>0.1272</v>
      </c>
      <c r="E547" s="159" t="s">
        <v>501</v>
      </c>
      <c r="F547" s="148">
        <f>D547*E547</f>
        <v>2.948496</v>
      </c>
      <c r="G547" s="102"/>
      <c r="H547" s="19"/>
    </row>
    <row r="548" spans="1:8" ht="28.5" customHeight="1" thickBot="1">
      <c r="A548" s="174"/>
      <c r="B548" s="162"/>
      <c r="C548" s="279" t="s">
        <v>369</v>
      </c>
      <c r="D548" s="279"/>
      <c r="E548" s="279"/>
      <c r="F548" s="151">
        <v>3.73</v>
      </c>
      <c r="G548" s="102"/>
      <c r="H548" s="19"/>
    </row>
    <row r="549" spans="1:8" ht="28.5" customHeight="1">
      <c r="A549" s="87"/>
      <c r="B549" s="104"/>
      <c r="C549" s="104"/>
      <c r="D549" s="104"/>
      <c r="E549" s="104"/>
      <c r="F549" s="87"/>
      <c r="G549" s="102"/>
      <c r="H549" s="19"/>
    </row>
    <row r="550" spans="1:8" ht="28.5" customHeight="1">
      <c r="A550" s="87"/>
      <c r="B550" s="104" t="s">
        <v>652</v>
      </c>
      <c r="C550" s="104"/>
      <c r="D550" s="104"/>
      <c r="E550" s="104"/>
      <c r="F550" s="87"/>
      <c r="G550" s="102"/>
      <c r="H550" s="19"/>
    </row>
    <row r="551" spans="1:8" ht="28.5" customHeight="1">
      <c r="A551" s="87"/>
      <c r="B551" s="104" t="s">
        <v>749</v>
      </c>
      <c r="C551" s="104"/>
      <c r="D551" s="104"/>
      <c r="E551" s="104"/>
      <c r="F551" s="87"/>
      <c r="G551" s="102"/>
      <c r="H551" s="19"/>
    </row>
    <row r="552" spans="1:8" ht="28.5" customHeight="1">
      <c r="A552" s="87"/>
      <c r="B552" s="104" t="s">
        <v>857</v>
      </c>
      <c r="C552" s="104"/>
      <c r="D552" s="104"/>
      <c r="E552" s="104"/>
      <c r="F552" s="87"/>
      <c r="G552" s="102"/>
      <c r="H552" s="19"/>
    </row>
    <row r="553" spans="1:8" ht="28.5" customHeight="1">
      <c r="A553" s="87"/>
      <c r="B553" s="104"/>
      <c r="C553" s="104"/>
      <c r="D553" s="104"/>
      <c r="E553" s="104"/>
      <c r="F553" s="87"/>
      <c r="G553" s="102"/>
      <c r="H553" s="19"/>
    </row>
    <row r="554" spans="1:8" ht="28.5" customHeight="1">
      <c r="A554" s="87">
        <v>92792</v>
      </c>
      <c r="B554" s="99" t="s">
        <v>346</v>
      </c>
      <c r="C554" s="99"/>
      <c r="D554" s="99"/>
      <c r="E554" s="99"/>
      <c r="F554" s="87" t="s">
        <v>195</v>
      </c>
      <c r="G554" s="102">
        <v>210.66</v>
      </c>
      <c r="H554" s="19"/>
    </row>
    <row r="555" spans="1:8" ht="28.5" customHeight="1">
      <c r="A555" s="87"/>
      <c r="B555" s="104" t="s">
        <v>482</v>
      </c>
      <c r="C555" s="104"/>
      <c r="D555" s="104"/>
      <c r="E555" s="104"/>
      <c r="F555" s="87"/>
      <c r="G555" s="102"/>
      <c r="H555" s="19"/>
    </row>
    <row r="556" spans="1:8" ht="28.5" customHeight="1">
      <c r="A556" s="87"/>
      <c r="B556" s="104" t="s">
        <v>653</v>
      </c>
      <c r="C556" s="104"/>
      <c r="D556" s="104"/>
      <c r="E556" s="104"/>
      <c r="F556" s="87"/>
      <c r="G556" s="102"/>
      <c r="H556" s="19"/>
    </row>
    <row r="557" spans="1:8" ht="28.5" customHeight="1">
      <c r="A557" s="87"/>
      <c r="B557" s="104" t="s">
        <v>750</v>
      </c>
      <c r="C557" s="104"/>
      <c r="D557" s="104"/>
      <c r="E557" s="104"/>
      <c r="F557" s="87"/>
      <c r="G557" s="102"/>
      <c r="H557" s="19"/>
    </row>
    <row r="558" spans="1:8" ht="28.5" customHeight="1">
      <c r="A558" s="87"/>
      <c r="B558" s="104" t="s">
        <v>859</v>
      </c>
      <c r="C558" s="104"/>
      <c r="D558" s="104"/>
      <c r="E558" s="104"/>
      <c r="F558" s="87"/>
      <c r="G558" s="102"/>
      <c r="H558" s="19"/>
    </row>
    <row r="559" spans="1:8" ht="28.5" customHeight="1">
      <c r="A559" s="87"/>
      <c r="B559" s="104"/>
      <c r="C559" s="104"/>
      <c r="D559" s="104"/>
      <c r="E559" s="104"/>
      <c r="F559" s="87"/>
      <c r="G559" s="102"/>
      <c r="H559" s="19"/>
    </row>
    <row r="560" spans="1:8" ht="32.25" customHeight="1" thickBot="1">
      <c r="A560" s="87" t="s">
        <v>854</v>
      </c>
      <c r="B560" s="104" t="s">
        <v>865</v>
      </c>
      <c r="C560" s="104"/>
      <c r="D560" s="104"/>
      <c r="E560" s="104"/>
      <c r="F560" s="87"/>
      <c r="G560" s="102">
        <v>210.66</v>
      </c>
      <c r="H560" s="19"/>
    </row>
    <row r="561" spans="1:8" ht="28.5" customHeight="1">
      <c r="A561" s="169" t="s">
        <v>10</v>
      </c>
      <c r="B561" s="170" t="s">
        <v>362</v>
      </c>
      <c r="C561" s="178" t="s">
        <v>496</v>
      </c>
      <c r="D561" s="178" t="s">
        <v>364</v>
      </c>
      <c r="E561" s="178" t="s">
        <v>365</v>
      </c>
      <c r="F561" s="132" t="s">
        <v>366</v>
      </c>
      <c r="G561" s="102"/>
      <c r="H561" s="19"/>
    </row>
    <row r="562" spans="1:8" ht="28.5" customHeight="1">
      <c r="A562" s="172">
        <v>337</v>
      </c>
      <c r="B562" s="104" t="s">
        <v>845</v>
      </c>
      <c r="C562" s="158" t="s">
        <v>195</v>
      </c>
      <c r="D562" s="159" t="s">
        <v>847</v>
      </c>
      <c r="E562" s="159" t="s">
        <v>850</v>
      </c>
      <c r="F562" s="148">
        <f>D562*E562</f>
        <v>0.24825</v>
      </c>
      <c r="G562" s="102"/>
      <c r="H562" s="19"/>
    </row>
    <row r="563" spans="1:8" ht="28.5" customHeight="1">
      <c r="A563" s="172" t="s">
        <v>852</v>
      </c>
      <c r="B563" s="104" t="s">
        <v>846</v>
      </c>
      <c r="C563" s="158" t="s">
        <v>31</v>
      </c>
      <c r="D563" s="159" t="s">
        <v>866</v>
      </c>
      <c r="E563" s="159" t="s">
        <v>851</v>
      </c>
      <c r="F563" s="148">
        <f>D563*E563</f>
        <v>0.1843</v>
      </c>
      <c r="G563" s="102"/>
      <c r="H563" s="19"/>
    </row>
    <row r="564" spans="1:8" ht="28.5" customHeight="1">
      <c r="A564" s="172" t="s">
        <v>490</v>
      </c>
      <c r="B564" s="104" t="s">
        <v>494</v>
      </c>
      <c r="C564" s="158" t="s">
        <v>342</v>
      </c>
      <c r="D564" s="159" t="s">
        <v>867</v>
      </c>
      <c r="E564" s="159" t="s">
        <v>500</v>
      </c>
      <c r="F564" s="148">
        <f>D564*E564</f>
        <v>0.5294800000000001</v>
      </c>
      <c r="G564" s="102"/>
      <c r="H564" s="19"/>
    </row>
    <row r="565" spans="1:8" ht="28.5" customHeight="1">
      <c r="A565" s="172" t="s">
        <v>492</v>
      </c>
      <c r="B565" s="104" t="s">
        <v>495</v>
      </c>
      <c r="C565" s="158" t="s">
        <v>342</v>
      </c>
      <c r="D565" s="159">
        <v>0.1705</v>
      </c>
      <c r="E565" s="159" t="s">
        <v>501</v>
      </c>
      <c r="F565" s="148">
        <f>D565*E565</f>
        <v>3.9521900000000003</v>
      </c>
      <c r="G565" s="102"/>
      <c r="H565" s="19"/>
    </row>
    <row r="566" spans="1:8" ht="28.5" customHeight="1" thickBot="1">
      <c r="A566" s="174"/>
      <c r="B566" s="162"/>
      <c r="C566" s="279" t="s">
        <v>369</v>
      </c>
      <c r="D566" s="279"/>
      <c r="E566" s="279"/>
      <c r="F566" s="151">
        <v>4.91</v>
      </c>
      <c r="G566" s="102"/>
      <c r="H566" s="19"/>
    </row>
    <row r="567" spans="1:8" ht="28.5" customHeight="1">
      <c r="A567" s="87"/>
      <c r="B567" s="104"/>
      <c r="C567" s="104"/>
      <c r="D567" s="104"/>
      <c r="E567" s="104"/>
      <c r="F567" s="87"/>
      <c r="G567" s="102"/>
      <c r="H567" s="19"/>
    </row>
    <row r="568" spans="1:8" ht="28.5" customHeight="1">
      <c r="A568" s="87"/>
      <c r="B568" s="104" t="s">
        <v>482</v>
      </c>
      <c r="C568" s="104"/>
      <c r="D568" s="104"/>
      <c r="E568" s="104"/>
      <c r="F568" s="87"/>
      <c r="G568" s="102"/>
      <c r="H568" s="19"/>
    </row>
    <row r="569" spans="1:8" ht="28.5" customHeight="1">
      <c r="A569" s="87"/>
      <c r="B569" s="104" t="s">
        <v>653</v>
      </c>
      <c r="C569" s="104"/>
      <c r="D569" s="104"/>
      <c r="E569" s="104"/>
      <c r="F569" s="87"/>
      <c r="G569" s="102"/>
      <c r="H569" s="19"/>
    </row>
    <row r="570" spans="1:8" ht="28.5" customHeight="1">
      <c r="A570" s="87"/>
      <c r="B570" s="104" t="s">
        <v>750</v>
      </c>
      <c r="C570" s="104"/>
      <c r="D570" s="104"/>
      <c r="E570" s="104"/>
      <c r="F570" s="87"/>
      <c r="G570" s="102"/>
      <c r="H570" s="19"/>
    </row>
    <row r="571" spans="1:8" ht="28.5" customHeight="1">
      <c r="A571" s="87"/>
      <c r="B571" s="104" t="s">
        <v>859</v>
      </c>
      <c r="C571" s="104"/>
      <c r="D571" s="104"/>
      <c r="E571" s="104"/>
      <c r="F571" s="87"/>
      <c r="G571" s="102"/>
      <c r="H571" s="19"/>
    </row>
    <row r="572" spans="1:8" ht="28.5" customHeight="1">
      <c r="A572" s="87"/>
      <c r="B572" s="104"/>
      <c r="C572" s="104"/>
      <c r="D572" s="104"/>
      <c r="E572" s="104"/>
      <c r="F572" s="87"/>
      <c r="G572" s="102"/>
      <c r="H572" s="19"/>
    </row>
    <row r="573" spans="1:8" ht="28.5" customHeight="1">
      <c r="A573" s="87">
        <v>92791</v>
      </c>
      <c r="B573" s="99" t="s">
        <v>347</v>
      </c>
      <c r="C573" s="99"/>
      <c r="D573" s="99"/>
      <c r="E573" s="99"/>
      <c r="F573" s="87" t="s">
        <v>195</v>
      </c>
      <c r="G573" s="102">
        <v>371.91</v>
      </c>
      <c r="H573" s="19"/>
    </row>
    <row r="574" spans="1:8" ht="28.5" customHeight="1">
      <c r="A574" s="87"/>
      <c r="B574" s="104" t="s">
        <v>485</v>
      </c>
      <c r="C574" s="104"/>
      <c r="D574" s="104"/>
      <c r="E574" s="104"/>
      <c r="F574" s="87"/>
      <c r="G574" s="102"/>
      <c r="H574" s="19"/>
    </row>
    <row r="575" spans="1:8" ht="28.5" customHeight="1">
      <c r="A575" s="87"/>
      <c r="B575" s="104" t="s">
        <v>486</v>
      </c>
      <c r="C575" s="104"/>
      <c r="D575" s="104"/>
      <c r="E575" s="104"/>
      <c r="F575" s="87"/>
      <c r="G575" s="102"/>
      <c r="H575" s="19"/>
    </row>
    <row r="576" spans="1:8" ht="28.5" customHeight="1">
      <c r="A576" s="87"/>
      <c r="B576" s="104" t="s">
        <v>487</v>
      </c>
      <c r="C576" s="104"/>
      <c r="D576" s="104"/>
      <c r="E576" s="104"/>
      <c r="F576" s="87"/>
      <c r="G576" s="102"/>
      <c r="H576" s="19"/>
    </row>
    <row r="577" spans="1:8" ht="28.5" customHeight="1">
      <c r="A577" s="87"/>
      <c r="B577" s="104" t="s">
        <v>488</v>
      </c>
      <c r="C577" s="104"/>
      <c r="D577" s="104"/>
      <c r="E577" s="104"/>
      <c r="F577" s="87"/>
      <c r="G577" s="102"/>
      <c r="H577" s="19"/>
    </row>
    <row r="578" spans="1:8" ht="28.5" customHeight="1">
      <c r="A578" s="87"/>
      <c r="B578" s="104" t="s">
        <v>489</v>
      </c>
      <c r="C578" s="104"/>
      <c r="D578" s="104"/>
      <c r="E578" s="104"/>
      <c r="F578" s="87"/>
      <c r="G578" s="102"/>
      <c r="H578" s="19"/>
    </row>
    <row r="579" spans="1:8" ht="28.5" customHeight="1">
      <c r="A579" s="87"/>
      <c r="B579" s="104" t="s">
        <v>751</v>
      </c>
      <c r="C579" s="104"/>
      <c r="D579" s="104"/>
      <c r="E579" s="104"/>
      <c r="F579" s="87"/>
      <c r="G579" s="102"/>
      <c r="H579" s="19"/>
    </row>
    <row r="580" spans="1:8" ht="28.5" customHeight="1">
      <c r="A580" s="87"/>
      <c r="B580" s="104"/>
      <c r="C580" s="104"/>
      <c r="D580" s="104"/>
      <c r="E580" s="104"/>
      <c r="F580" s="87"/>
      <c r="G580" s="102"/>
      <c r="H580" s="19"/>
    </row>
    <row r="581" spans="1:8" ht="28.5" customHeight="1">
      <c r="A581" s="87"/>
      <c r="B581" s="104" t="s">
        <v>868</v>
      </c>
      <c r="C581" s="104"/>
      <c r="D581" s="104"/>
      <c r="E581" s="104"/>
      <c r="F581" s="87"/>
      <c r="G581" s="102"/>
      <c r="H581" s="19"/>
    </row>
    <row r="582" spans="1:8" ht="28.5" customHeight="1">
      <c r="A582" s="87"/>
      <c r="B582" s="104" t="s">
        <v>483</v>
      </c>
      <c r="C582" s="104"/>
      <c r="D582" s="104"/>
      <c r="E582" s="104"/>
      <c r="F582" s="87"/>
      <c r="G582" s="102"/>
      <c r="H582" s="19"/>
    </row>
    <row r="583" spans="1:8" ht="28.5" customHeight="1">
      <c r="A583" s="87"/>
      <c r="B583" s="104" t="s">
        <v>869</v>
      </c>
      <c r="C583" s="104"/>
      <c r="D583" s="104"/>
      <c r="E583" s="104"/>
      <c r="F583" s="87"/>
      <c r="G583" s="102"/>
      <c r="H583" s="19"/>
    </row>
    <row r="584" spans="1:8" ht="28.5" customHeight="1">
      <c r="A584" s="87"/>
      <c r="B584" s="104"/>
      <c r="C584" s="104"/>
      <c r="D584" s="104"/>
      <c r="E584" s="104"/>
      <c r="F584" s="87"/>
      <c r="G584" s="102"/>
      <c r="H584" s="19"/>
    </row>
    <row r="585" spans="1:8" ht="35.25" customHeight="1" thickBot="1">
      <c r="A585" s="87" t="s">
        <v>855</v>
      </c>
      <c r="B585" s="104" t="s">
        <v>870</v>
      </c>
      <c r="C585" s="104"/>
      <c r="D585" s="104"/>
      <c r="E585" s="104"/>
      <c r="F585" s="87"/>
      <c r="G585" s="102">
        <v>371.91</v>
      </c>
      <c r="H585" s="19"/>
    </row>
    <row r="586" spans="1:8" ht="28.5" customHeight="1">
      <c r="A586" s="169" t="s">
        <v>10</v>
      </c>
      <c r="B586" s="170" t="s">
        <v>362</v>
      </c>
      <c r="C586" s="178" t="s">
        <v>496</v>
      </c>
      <c r="D586" s="178" t="s">
        <v>364</v>
      </c>
      <c r="E586" s="178" t="s">
        <v>365</v>
      </c>
      <c r="F586" s="132" t="s">
        <v>366</v>
      </c>
      <c r="G586" s="102"/>
      <c r="H586" s="19"/>
    </row>
    <row r="587" spans="1:8" ht="28.5" customHeight="1">
      <c r="A587" s="172">
        <v>337</v>
      </c>
      <c r="B587" s="104" t="s">
        <v>845</v>
      </c>
      <c r="C587" s="158" t="s">
        <v>195</v>
      </c>
      <c r="D587" s="159" t="s">
        <v>847</v>
      </c>
      <c r="E587" s="159" t="s">
        <v>850</v>
      </c>
      <c r="F587" s="148">
        <f>D587*E587</f>
        <v>0.24825</v>
      </c>
      <c r="G587" s="102"/>
      <c r="H587" s="19"/>
    </row>
    <row r="588" spans="1:8" ht="28.5" customHeight="1">
      <c r="A588" s="172" t="s">
        <v>852</v>
      </c>
      <c r="B588" s="104" t="s">
        <v>846</v>
      </c>
      <c r="C588" s="158" t="s">
        <v>31</v>
      </c>
      <c r="D588" s="159" t="s">
        <v>871</v>
      </c>
      <c r="E588" s="159" t="s">
        <v>851</v>
      </c>
      <c r="F588" s="148">
        <f>D588*E588</f>
        <v>0.2261</v>
      </c>
      <c r="G588" s="102"/>
      <c r="H588" s="19"/>
    </row>
    <row r="589" spans="1:8" ht="28.5" customHeight="1">
      <c r="A589" s="172" t="s">
        <v>490</v>
      </c>
      <c r="B589" s="104" t="s">
        <v>494</v>
      </c>
      <c r="C589" s="158" t="s">
        <v>342</v>
      </c>
      <c r="D589" s="159" t="s">
        <v>872</v>
      </c>
      <c r="E589" s="159" t="s">
        <v>500</v>
      </c>
      <c r="F589" s="148">
        <f>D589*E589</f>
        <v>0.6939970000000001</v>
      </c>
      <c r="G589" s="102"/>
      <c r="H589" s="19"/>
    </row>
    <row r="590" spans="1:8" ht="28.5" customHeight="1">
      <c r="A590" s="172" t="s">
        <v>492</v>
      </c>
      <c r="B590" s="104" t="s">
        <v>495</v>
      </c>
      <c r="C590" s="158" t="s">
        <v>342</v>
      </c>
      <c r="D590" s="159">
        <v>0.2235</v>
      </c>
      <c r="E590" s="159" t="s">
        <v>501</v>
      </c>
      <c r="F590" s="148">
        <f>D590*E590</f>
        <v>5.18073</v>
      </c>
      <c r="G590" s="102"/>
      <c r="H590" s="19"/>
    </row>
    <row r="591" spans="1:8" ht="28.5" customHeight="1" thickBot="1">
      <c r="A591" s="174"/>
      <c r="B591" s="162"/>
      <c r="C591" s="279" t="s">
        <v>369</v>
      </c>
      <c r="D591" s="279"/>
      <c r="E591" s="279"/>
      <c r="F591" s="151">
        <v>6.35</v>
      </c>
      <c r="G591" s="102"/>
      <c r="H591" s="19"/>
    </row>
    <row r="592" spans="1:8" ht="28.5" customHeight="1">
      <c r="A592" s="87"/>
      <c r="B592" s="104"/>
      <c r="C592" s="104"/>
      <c r="D592" s="104"/>
      <c r="E592" s="104"/>
      <c r="F592" s="87"/>
      <c r="G592" s="102"/>
      <c r="H592" s="19"/>
    </row>
    <row r="593" spans="1:8" ht="28.5" customHeight="1">
      <c r="A593" s="87"/>
      <c r="B593" s="104" t="s">
        <v>485</v>
      </c>
      <c r="C593" s="104"/>
      <c r="D593" s="104"/>
      <c r="E593" s="104"/>
      <c r="F593" s="87"/>
      <c r="G593" s="102"/>
      <c r="H593" s="19"/>
    </row>
    <row r="594" spans="1:8" ht="28.5" customHeight="1">
      <c r="A594" s="87"/>
      <c r="B594" s="104" t="s">
        <v>486</v>
      </c>
      <c r="C594" s="104"/>
      <c r="D594" s="104"/>
      <c r="E594" s="104"/>
      <c r="F594" s="87"/>
      <c r="G594" s="102"/>
      <c r="H594" s="19"/>
    </row>
    <row r="595" spans="1:8" ht="28.5" customHeight="1">
      <c r="A595" s="87"/>
      <c r="B595" s="104" t="s">
        <v>487</v>
      </c>
      <c r="C595" s="104"/>
      <c r="D595" s="104"/>
      <c r="E595" s="104"/>
      <c r="F595" s="87"/>
      <c r="G595" s="102"/>
      <c r="H595" s="19"/>
    </row>
    <row r="596" spans="1:8" ht="28.5" customHeight="1">
      <c r="A596" s="87"/>
      <c r="B596" s="104" t="s">
        <v>488</v>
      </c>
      <c r="C596" s="104"/>
      <c r="D596" s="104"/>
      <c r="E596" s="104"/>
      <c r="F596" s="87"/>
      <c r="G596" s="102"/>
      <c r="H596" s="19"/>
    </row>
    <row r="597" spans="1:8" ht="28.5" customHeight="1">
      <c r="A597" s="87"/>
      <c r="B597" s="104" t="s">
        <v>489</v>
      </c>
      <c r="C597" s="104"/>
      <c r="D597" s="104"/>
      <c r="E597" s="104"/>
      <c r="F597" s="87"/>
      <c r="G597" s="102"/>
      <c r="H597" s="19"/>
    </row>
    <row r="598" spans="1:8" ht="28.5" customHeight="1">
      <c r="A598" s="87"/>
      <c r="B598" s="104" t="s">
        <v>751</v>
      </c>
      <c r="C598" s="104"/>
      <c r="D598" s="104"/>
      <c r="E598" s="104"/>
      <c r="F598" s="87"/>
      <c r="G598" s="102"/>
      <c r="H598" s="19"/>
    </row>
    <row r="599" spans="1:8" ht="28.5" customHeight="1">
      <c r="A599" s="87"/>
      <c r="B599" s="104"/>
      <c r="C599" s="104"/>
      <c r="D599" s="104"/>
      <c r="E599" s="104"/>
      <c r="F599" s="87"/>
      <c r="G599" s="102"/>
      <c r="H599" s="19"/>
    </row>
    <row r="600" spans="1:8" ht="28.5" customHeight="1">
      <c r="A600" s="87"/>
      <c r="B600" s="104" t="s">
        <v>868</v>
      </c>
      <c r="C600" s="104"/>
      <c r="D600" s="104"/>
      <c r="E600" s="104"/>
      <c r="F600" s="87"/>
      <c r="G600" s="102"/>
      <c r="H600" s="19"/>
    </row>
    <row r="601" spans="1:8" ht="28.5" customHeight="1">
      <c r="A601" s="87"/>
      <c r="B601" s="104" t="s">
        <v>483</v>
      </c>
      <c r="C601" s="104"/>
      <c r="D601" s="104"/>
      <c r="E601" s="104"/>
      <c r="F601" s="87"/>
      <c r="G601" s="102"/>
      <c r="H601" s="19"/>
    </row>
    <row r="602" spans="1:8" ht="28.5" customHeight="1">
      <c r="A602" s="87"/>
      <c r="B602" s="104" t="s">
        <v>869</v>
      </c>
      <c r="C602" s="104"/>
      <c r="D602" s="104"/>
      <c r="E602" s="104"/>
      <c r="F602" s="87"/>
      <c r="G602" s="102"/>
      <c r="H602" s="19"/>
    </row>
    <row r="603" spans="1:8" ht="28.5" customHeight="1">
      <c r="A603" s="129"/>
      <c r="B603" s="155"/>
      <c r="C603" s="155"/>
      <c r="D603" s="155"/>
      <c r="E603" s="155"/>
      <c r="F603" s="129"/>
      <c r="G603" s="102"/>
      <c r="H603" s="19"/>
    </row>
    <row r="604" spans="1:8" ht="28.5" customHeight="1" thickBot="1">
      <c r="A604" s="129" t="s">
        <v>502</v>
      </c>
      <c r="B604" s="168" t="s">
        <v>491</v>
      </c>
      <c r="C604" s="155"/>
      <c r="D604" s="155"/>
      <c r="E604" s="155"/>
      <c r="F604" s="129" t="s">
        <v>195</v>
      </c>
      <c r="G604" s="102">
        <v>607.98</v>
      </c>
      <c r="H604" s="19"/>
    </row>
    <row r="605" spans="1:8" ht="28.5" customHeight="1">
      <c r="A605" s="169" t="s">
        <v>10</v>
      </c>
      <c r="B605" s="170" t="s">
        <v>362</v>
      </c>
      <c r="C605" s="178" t="s">
        <v>496</v>
      </c>
      <c r="D605" s="178" t="s">
        <v>364</v>
      </c>
      <c r="E605" s="178" t="s">
        <v>365</v>
      </c>
      <c r="F605" s="132" t="s">
        <v>366</v>
      </c>
      <c r="G605" s="171"/>
      <c r="H605" s="19"/>
    </row>
    <row r="606" spans="1:8" ht="28.5" customHeight="1">
      <c r="A606" s="172">
        <v>39</v>
      </c>
      <c r="B606" s="104" t="s">
        <v>493</v>
      </c>
      <c r="C606" s="158" t="s">
        <v>195</v>
      </c>
      <c r="D606" s="159" t="s">
        <v>497</v>
      </c>
      <c r="E606" s="159" t="s">
        <v>499</v>
      </c>
      <c r="F606" s="148">
        <f>D606*E606</f>
        <v>4.0339</v>
      </c>
      <c r="G606" s="171"/>
      <c r="H606" s="19"/>
    </row>
    <row r="607" spans="1:8" ht="28.5" customHeight="1">
      <c r="A607" s="172" t="s">
        <v>490</v>
      </c>
      <c r="B607" s="104" t="s">
        <v>494</v>
      </c>
      <c r="C607" s="158" t="s">
        <v>342</v>
      </c>
      <c r="D607" s="159" t="s">
        <v>498</v>
      </c>
      <c r="E607" s="159" t="s">
        <v>500</v>
      </c>
      <c r="F607" s="148">
        <f>D607*E607</f>
        <v>0.497333</v>
      </c>
      <c r="G607" s="171"/>
      <c r="H607" s="19"/>
    </row>
    <row r="608" spans="1:8" ht="28.5" customHeight="1">
      <c r="A608" s="172" t="s">
        <v>492</v>
      </c>
      <c r="B608" s="104" t="s">
        <v>495</v>
      </c>
      <c r="C608" s="158" t="s">
        <v>342</v>
      </c>
      <c r="D608" s="159">
        <v>0.1866</v>
      </c>
      <c r="E608" s="159" t="s">
        <v>501</v>
      </c>
      <c r="F608" s="148">
        <f>D608*E608</f>
        <v>4.325387999999999</v>
      </c>
      <c r="G608" s="171"/>
      <c r="H608" s="19"/>
    </row>
    <row r="609" spans="1:8" ht="28.5" customHeight="1" thickBot="1">
      <c r="A609" s="174"/>
      <c r="B609" s="162"/>
      <c r="C609" s="279" t="s">
        <v>369</v>
      </c>
      <c r="D609" s="279"/>
      <c r="E609" s="279"/>
      <c r="F609" s="151">
        <v>8.86</v>
      </c>
      <c r="G609" s="171"/>
      <c r="H609" s="19"/>
    </row>
    <row r="610" spans="1:8" ht="28.5" customHeight="1">
      <c r="A610" s="143"/>
      <c r="B610" s="163"/>
      <c r="C610" s="179"/>
      <c r="D610" s="179"/>
      <c r="E610" s="179"/>
      <c r="F610" s="152"/>
      <c r="G610" s="102"/>
      <c r="H610" s="19"/>
    </row>
    <row r="611" spans="1:8" ht="28.5" customHeight="1">
      <c r="A611" s="87"/>
      <c r="B611" s="104" t="s">
        <v>816</v>
      </c>
      <c r="C611" s="158"/>
      <c r="D611" s="158"/>
      <c r="E611" s="158"/>
      <c r="F611" s="98"/>
      <c r="G611" s="102"/>
      <c r="H611" s="19"/>
    </row>
    <row r="612" spans="1:8" ht="28.5" customHeight="1">
      <c r="A612" s="87"/>
      <c r="B612" s="104" t="s">
        <v>817</v>
      </c>
      <c r="C612" s="158"/>
      <c r="D612" s="158"/>
      <c r="E612" s="158"/>
      <c r="F612" s="98"/>
      <c r="G612" s="102"/>
      <c r="H612" s="19"/>
    </row>
    <row r="613" spans="1:8" ht="28.5" customHeight="1">
      <c r="A613" s="87"/>
      <c r="B613" s="104" t="s">
        <v>818</v>
      </c>
      <c r="C613" s="158"/>
      <c r="D613" s="158"/>
      <c r="E613" s="158"/>
      <c r="F613" s="98"/>
      <c r="G613" s="102"/>
      <c r="H613" s="19"/>
    </row>
    <row r="614" spans="1:8" ht="28.5" customHeight="1">
      <c r="A614" s="87"/>
      <c r="B614" s="104"/>
      <c r="C614" s="158"/>
      <c r="D614" s="158"/>
      <c r="E614" s="158"/>
      <c r="F614" s="98"/>
      <c r="G614" s="102"/>
      <c r="H614" s="19"/>
    </row>
    <row r="615" spans="1:8" ht="39" customHeight="1" thickBot="1">
      <c r="A615" s="87" t="s">
        <v>856</v>
      </c>
      <c r="B615" s="104" t="s">
        <v>873</v>
      </c>
      <c r="C615" s="104"/>
      <c r="D615" s="104"/>
      <c r="E615" s="104"/>
      <c r="F615" s="87"/>
      <c r="G615" s="102">
        <v>607.98</v>
      </c>
      <c r="H615" s="19"/>
    </row>
    <row r="616" spans="1:8" ht="28.5" customHeight="1">
      <c r="A616" s="169" t="s">
        <v>10</v>
      </c>
      <c r="B616" s="170" t="s">
        <v>362</v>
      </c>
      <c r="C616" s="178" t="s">
        <v>496</v>
      </c>
      <c r="D616" s="178" t="s">
        <v>364</v>
      </c>
      <c r="E616" s="178" t="s">
        <v>365</v>
      </c>
      <c r="F616" s="132" t="s">
        <v>366</v>
      </c>
      <c r="G616" s="102"/>
      <c r="H616" s="19"/>
    </row>
    <row r="617" spans="1:8" ht="28.5" customHeight="1">
      <c r="A617" s="172">
        <v>337</v>
      </c>
      <c r="B617" s="104" t="s">
        <v>845</v>
      </c>
      <c r="C617" s="158" t="s">
        <v>195</v>
      </c>
      <c r="D617" s="159" t="s">
        <v>847</v>
      </c>
      <c r="E617" s="159" t="s">
        <v>850</v>
      </c>
      <c r="F617" s="148">
        <f>D617*E617</f>
        <v>0.24825</v>
      </c>
      <c r="G617" s="102"/>
      <c r="H617" s="19"/>
    </row>
    <row r="618" spans="1:8" ht="28.5" customHeight="1">
      <c r="A618" s="172" t="s">
        <v>852</v>
      </c>
      <c r="B618" s="104" t="s">
        <v>846</v>
      </c>
      <c r="C618" s="158" t="s">
        <v>31</v>
      </c>
      <c r="D618" s="159" t="s">
        <v>874</v>
      </c>
      <c r="E618" s="159" t="s">
        <v>851</v>
      </c>
      <c r="F618" s="148">
        <f>D618*E618</f>
        <v>0.40242</v>
      </c>
      <c r="G618" s="102"/>
      <c r="H618" s="19"/>
    </row>
    <row r="619" spans="1:8" ht="28.5" customHeight="1">
      <c r="A619" s="172" t="s">
        <v>490</v>
      </c>
      <c r="B619" s="104" t="s">
        <v>494</v>
      </c>
      <c r="C619" s="158" t="s">
        <v>342</v>
      </c>
      <c r="D619" s="159">
        <v>0.0115</v>
      </c>
      <c r="E619" s="159" t="s">
        <v>500</v>
      </c>
      <c r="F619" s="148">
        <f>D619*E619</f>
        <v>0.217465</v>
      </c>
      <c r="G619" s="102"/>
      <c r="H619" s="19"/>
    </row>
    <row r="620" spans="1:8" ht="28.5" customHeight="1">
      <c r="A620" s="172" t="s">
        <v>492</v>
      </c>
      <c r="B620" s="104" t="s">
        <v>495</v>
      </c>
      <c r="C620" s="158" t="s">
        <v>342</v>
      </c>
      <c r="D620" s="159">
        <v>0.0507</v>
      </c>
      <c r="E620" s="159" t="s">
        <v>501</v>
      </c>
      <c r="F620" s="148">
        <f>D620*E620</f>
        <v>1.175226</v>
      </c>
      <c r="G620" s="102"/>
      <c r="H620" s="19"/>
    </row>
    <row r="621" spans="1:8" ht="28.5" customHeight="1" thickBot="1">
      <c r="A621" s="174"/>
      <c r="B621" s="162"/>
      <c r="C621" s="279" t="s">
        <v>369</v>
      </c>
      <c r="D621" s="279"/>
      <c r="E621" s="279"/>
      <c r="F621" s="151">
        <v>2.04</v>
      </c>
      <c r="G621" s="102"/>
      <c r="H621" s="19"/>
    </row>
    <row r="622" spans="1:8" ht="28.5" customHeight="1">
      <c r="A622" s="87"/>
      <c r="B622" s="104"/>
      <c r="C622" s="158"/>
      <c r="D622" s="158"/>
      <c r="E622" s="158"/>
      <c r="F622" s="98"/>
      <c r="G622" s="102"/>
      <c r="H622" s="19"/>
    </row>
    <row r="623" spans="1:8" ht="28.5" customHeight="1">
      <c r="A623" s="87"/>
      <c r="B623" s="104" t="s">
        <v>816</v>
      </c>
      <c r="C623" s="158"/>
      <c r="D623" s="158"/>
      <c r="E623" s="158"/>
      <c r="F623" s="98"/>
      <c r="G623" s="102"/>
      <c r="H623" s="19"/>
    </row>
    <row r="624" spans="1:8" ht="28.5" customHeight="1">
      <c r="A624" s="87"/>
      <c r="B624" s="104" t="s">
        <v>817</v>
      </c>
      <c r="C624" s="158"/>
      <c r="D624" s="158"/>
      <c r="E624" s="158"/>
      <c r="F624" s="98"/>
      <c r="G624" s="102"/>
      <c r="H624" s="19"/>
    </row>
    <row r="625" spans="1:8" ht="28.5" customHeight="1">
      <c r="A625" s="87"/>
      <c r="B625" s="104" t="s">
        <v>818</v>
      </c>
      <c r="C625" s="158"/>
      <c r="D625" s="158"/>
      <c r="E625" s="158"/>
      <c r="F625" s="98"/>
      <c r="G625" s="102"/>
      <c r="H625" s="19"/>
    </row>
    <row r="626" spans="1:8" ht="28.5" customHeight="1">
      <c r="A626" s="87"/>
      <c r="B626" s="104"/>
      <c r="C626" s="158"/>
      <c r="D626" s="158"/>
      <c r="E626" s="158"/>
      <c r="F626" s="98"/>
      <c r="G626" s="102"/>
      <c r="H626" s="19"/>
    </row>
    <row r="627" spans="1:8" ht="28.5" customHeight="1" thickBot="1">
      <c r="A627" s="87" t="s">
        <v>875</v>
      </c>
      <c r="B627" s="104" t="s">
        <v>876</v>
      </c>
      <c r="C627" s="158"/>
      <c r="D627" s="158"/>
      <c r="E627" s="158"/>
      <c r="F627" s="98"/>
      <c r="G627" s="102">
        <v>58.2</v>
      </c>
      <c r="H627" s="19"/>
    </row>
    <row r="628" spans="1:8" ht="28.5" customHeight="1">
      <c r="A628" s="169" t="s">
        <v>10</v>
      </c>
      <c r="B628" s="170" t="s">
        <v>362</v>
      </c>
      <c r="C628" s="178" t="s">
        <v>496</v>
      </c>
      <c r="D628" s="178" t="s">
        <v>364</v>
      </c>
      <c r="E628" s="178" t="s">
        <v>365</v>
      </c>
      <c r="F628" s="132" t="s">
        <v>366</v>
      </c>
      <c r="G628" s="102"/>
      <c r="H628" s="19"/>
    </row>
    <row r="629" spans="1:8" ht="28.5" customHeight="1">
      <c r="A629" s="172">
        <v>337</v>
      </c>
      <c r="B629" s="104" t="s">
        <v>845</v>
      </c>
      <c r="C629" s="158" t="s">
        <v>195</v>
      </c>
      <c r="D629" s="159" t="s">
        <v>847</v>
      </c>
      <c r="E629" s="159" t="s">
        <v>850</v>
      </c>
      <c r="F629" s="148">
        <f>D629*E629</f>
        <v>0.24825</v>
      </c>
      <c r="G629" s="102"/>
      <c r="H629" s="19"/>
    </row>
    <row r="630" spans="1:8" ht="28.5" customHeight="1">
      <c r="A630" s="172" t="s">
        <v>852</v>
      </c>
      <c r="B630" s="104" t="s">
        <v>877</v>
      </c>
      <c r="C630" s="158" t="s">
        <v>31</v>
      </c>
      <c r="D630" s="159" t="s">
        <v>878</v>
      </c>
      <c r="E630" s="159">
        <v>0.12</v>
      </c>
      <c r="F630" s="148">
        <f>D630*E630</f>
        <v>0.08688</v>
      </c>
      <c r="G630" s="102"/>
      <c r="H630" s="19"/>
    </row>
    <row r="631" spans="1:8" ht="28.5" customHeight="1">
      <c r="A631" s="172" t="s">
        <v>490</v>
      </c>
      <c r="B631" s="104" t="s">
        <v>494</v>
      </c>
      <c r="C631" s="158" t="s">
        <v>342</v>
      </c>
      <c r="D631" s="159" t="s">
        <v>879</v>
      </c>
      <c r="E631" s="159" t="s">
        <v>500</v>
      </c>
      <c r="F631" s="148">
        <f>D631*E631</f>
        <v>0.709125</v>
      </c>
      <c r="G631" s="102"/>
      <c r="H631" s="19"/>
    </row>
    <row r="632" spans="1:8" ht="28.5" customHeight="1">
      <c r="A632" s="172" t="s">
        <v>492</v>
      </c>
      <c r="B632" s="104" t="s">
        <v>495</v>
      </c>
      <c r="C632" s="158" t="s">
        <v>342</v>
      </c>
      <c r="D632" s="159">
        <v>0.114</v>
      </c>
      <c r="E632" s="159" t="s">
        <v>501</v>
      </c>
      <c r="F632" s="148">
        <f>D632*E632</f>
        <v>2.64252</v>
      </c>
      <c r="G632" s="102"/>
      <c r="H632" s="19"/>
    </row>
    <row r="633" spans="1:8" ht="28.5" customHeight="1" thickBot="1">
      <c r="A633" s="174"/>
      <c r="B633" s="162"/>
      <c r="C633" s="279" t="s">
        <v>369</v>
      </c>
      <c r="D633" s="279"/>
      <c r="E633" s="279"/>
      <c r="F633" s="151">
        <v>3.69</v>
      </c>
      <c r="G633" s="102"/>
      <c r="H633" s="19"/>
    </row>
    <row r="634" spans="1:8" ht="28.5" customHeight="1">
      <c r="A634" s="87"/>
      <c r="B634" s="104"/>
      <c r="C634" s="158"/>
      <c r="D634" s="158"/>
      <c r="E634" s="158"/>
      <c r="F634" s="98"/>
      <c r="G634" s="102"/>
      <c r="H634" s="19"/>
    </row>
    <row r="635" spans="1:8" ht="21.75" customHeight="1">
      <c r="A635" s="87"/>
      <c r="B635" s="104" t="s">
        <v>861</v>
      </c>
      <c r="C635" s="158"/>
      <c r="D635" s="158"/>
      <c r="E635" s="158"/>
      <c r="F635" s="98"/>
      <c r="G635" s="102"/>
      <c r="H635" s="19"/>
    </row>
    <row r="636" spans="1:8" ht="28.5" customHeight="1">
      <c r="A636" s="87"/>
      <c r="B636" s="104"/>
      <c r="C636" s="158"/>
      <c r="D636" s="158"/>
      <c r="E636" s="158"/>
      <c r="F636" s="98"/>
      <c r="G636" s="102"/>
      <c r="H636" s="19"/>
    </row>
    <row r="637" spans="1:8" ht="28.5" customHeight="1">
      <c r="A637" s="87">
        <v>5970</v>
      </c>
      <c r="B637" s="99" t="s">
        <v>310</v>
      </c>
      <c r="C637" s="99"/>
      <c r="D637" s="99"/>
      <c r="E637" s="99"/>
      <c r="F637" s="87" t="s">
        <v>5</v>
      </c>
      <c r="G637" s="105">
        <v>8.45</v>
      </c>
      <c r="H637" s="19"/>
    </row>
    <row r="638" spans="1:8" ht="28.5" customHeight="1">
      <c r="A638" s="87"/>
      <c r="B638" s="180" t="s">
        <v>755</v>
      </c>
      <c r="C638" s="181"/>
      <c r="D638" s="181"/>
      <c r="E638" s="181"/>
      <c r="F638" s="87"/>
      <c r="G638" s="102"/>
      <c r="H638" s="19"/>
    </row>
    <row r="639" spans="1:8" ht="28.5" customHeight="1">
      <c r="A639" s="87"/>
      <c r="B639" s="104"/>
      <c r="C639" s="104"/>
      <c r="D639" s="104"/>
      <c r="E639" s="104"/>
      <c r="F639" s="87"/>
      <c r="G639" s="102"/>
      <c r="H639" s="19"/>
    </row>
    <row r="640" spans="1:8" ht="34.5" customHeight="1">
      <c r="A640" s="87">
        <v>92263</v>
      </c>
      <c r="B640" s="99" t="s">
        <v>311</v>
      </c>
      <c r="C640" s="99"/>
      <c r="D640" s="99"/>
      <c r="E640" s="99"/>
      <c r="F640" s="87" t="s">
        <v>5</v>
      </c>
      <c r="G640" s="102">
        <v>23.52</v>
      </c>
      <c r="H640" s="19"/>
    </row>
    <row r="641" spans="1:8" ht="34.5" customHeight="1">
      <c r="A641" s="87"/>
      <c r="B641" s="182" t="s">
        <v>218</v>
      </c>
      <c r="C641" s="182"/>
      <c r="D641" s="182"/>
      <c r="E641" s="182"/>
      <c r="F641" s="87"/>
      <c r="G641" s="102"/>
      <c r="H641" s="19"/>
    </row>
    <row r="642" spans="1:8" ht="34.5" customHeight="1">
      <c r="A642" s="87"/>
      <c r="B642" s="180" t="s">
        <v>756</v>
      </c>
      <c r="C642" s="182"/>
      <c r="D642" s="182"/>
      <c r="E642" s="182"/>
      <c r="F642" s="87"/>
      <c r="G642" s="102"/>
      <c r="H642" s="19"/>
    </row>
    <row r="643" spans="1:8" ht="28.5" customHeight="1">
      <c r="A643" s="87"/>
      <c r="B643" s="180" t="s">
        <v>757</v>
      </c>
      <c r="C643" s="182"/>
      <c r="D643" s="182"/>
      <c r="E643" s="182"/>
      <c r="F643" s="87"/>
      <c r="G643" s="102"/>
      <c r="H643" s="19"/>
    </row>
    <row r="644" spans="1:8" ht="28.5" customHeight="1">
      <c r="A644" s="87"/>
      <c r="B644" s="104"/>
      <c r="C644" s="104"/>
      <c r="D644" s="104"/>
      <c r="E644" s="104"/>
      <c r="F644" s="87"/>
      <c r="G644" s="102"/>
      <c r="H644" s="19"/>
    </row>
    <row r="645" spans="1:8" ht="28.5" customHeight="1">
      <c r="A645" s="87">
        <v>92265</v>
      </c>
      <c r="B645" s="99" t="s">
        <v>312</v>
      </c>
      <c r="C645" s="99"/>
      <c r="D645" s="99"/>
      <c r="E645" s="99"/>
      <c r="F645" s="87" t="s">
        <v>5</v>
      </c>
      <c r="G645" s="102">
        <v>180.08</v>
      </c>
      <c r="H645" s="19"/>
    </row>
    <row r="646" spans="1:8" ht="28.5" customHeight="1">
      <c r="A646" s="87"/>
      <c r="B646" s="180" t="s">
        <v>758</v>
      </c>
      <c r="C646" s="181"/>
      <c r="D646" s="181"/>
      <c r="E646" s="181"/>
      <c r="F646" s="87"/>
      <c r="G646" s="102"/>
      <c r="H646" s="19"/>
    </row>
    <row r="647" spans="1:8" ht="28.5" customHeight="1">
      <c r="A647" s="87"/>
      <c r="B647" s="180" t="s">
        <v>323</v>
      </c>
      <c r="C647" s="181"/>
      <c r="D647" s="181"/>
      <c r="E647" s="181"/>
      <c r="F647" s="87"/>
      <c r="G647" s="102"/>
      <c r="H647" s="19"/>
    </row>
    <row r="648" spans="1:8" ht="28.5" customHeight="1">
      <c r="A648" s="87"/>
      <c r="B648" s="181"/>
      <c r="C648" s="181"/>
      <c r="D648" s="181"/>
      <c r="E648" s="181"/>
      <c r="F648" s="87"/>
      <c r="G648" s="102"/>
      <c r="H648" s="19"/>
    </row>
    <row r="649" spans="1:8" ht="28.5" customHeight="1" thickBot="1">
      <c r="A649" s="129" t="s">
        <v>572</v>
      </c>
      <c r="B649" s="168" t="s">
        <v>687</v>
      </c>
      <c r="C649" s="183"/>
      <c r="D649" s="183"/>
      <c r="E649" s="183"/>
      <c r="F649" s="129" t="s">
        <v>5</v>
      </c>
      <c r="G649" s="102">
        <v>62</v>
      </c>
      <c r="H649" s="19"/>
    </row>
    <row r="650" spans="1:8" ht="28.5" customHeight="1">
      <c r="A650" s="169" t="s">
        <v>10</v>
      </c>
      <c r="B650" s="184" t="s">
        <v>362</v>
      </c>
      <c r="C650" s="178" t="s">
        <v>496</v>
      </c>
      <c r="D650" s="178" t="s">
        <v>364</v>
      </c>
      <c r="E650" s="178" t="s">
        <v>365</v>
      </c>
      <c r="F650" s="132" t="s">
        <v>366</v>
      </c>
      <c r="G650" s="171"/>
      <c r="H650" s="19"/>
    </row>
    <row r="651" spans="1:8" ht="28.5" customHeight="1">
      <c r="A651" s="172" t="s">
        <v>505</v>
      </c>
      <c r="B651" s="181" t="s">
        <v>506</v>
      </c>
      <c r="C651" s="98" t="s">
        <v>5</v>
      </c>
      <c r="D651" s="98" t="s">
        <v>519</v>
      </c>
      <c r="E651" s="98" t="s">
        <v>526</v>
      </c>
      <c r="F651" s="185" t="s">
        <v>532</v>
      </c>
      <c r="G651" s="171"/>
      <c r="H651" s="19"/>
    </row>
    <row r="652" spans="1:8" ht="28.5" customHeight="1">
      <c r="A652" s="172" t="s">
        <v>507</v>
      </c>
      <c r="B652" s="181" t="s">
        <v>508</v>
      </c>
      <c r="C652" s="98" t="s">
        <v>18</v>
      </c>
      <c r="D652" s="98" t="s">
        <v>520</v>
      </c>
      <c r="E652" s="98" t="s">
        <v>527</v>
      </c>
      <c r="F652" s="185" t="s">
        <v>533</v>
      </c>
      <c r="G652" s="171"/>
      <c r="H652" s="19"/>
    </row>
    <row r="653" spans="1:8" ht="28.5" customHeight="1">
      <c r="A653" s="172" t="s">
        <v>509</v>
      </c>
      <c r="B653" s="181" t="s">
        <v>510</v>
      </c>
      <c r="C653" s="98" t="s">
        <v>195</v>
      </c>
      <c r="D653" s="98" t="s">
        <v>521</v>
      </c>
      <c r="E653" s="98" t="s">
        <v>528</v>
      </c>
      <c r="F653" s="185" t="s">
        <v>534</v>
      </c>
      <c r="G653" s="171"/>
      <c r="H653" s="19"/>
    </row>
    <row r="654" spans="1:8" ht="28.5" customHeight="1">
      <c r="A654" s="172" t="s">
        <v>511</v>
      </c>
      <c r="B654" s="181" t="s">
        <v>512</v>
      </c>
      <c r="C654" s="98" t="s">
        <v>342</v>
      </c>
      <c r="D654" s="98" t="s">
        <v>522</v>
      </c>
      <c r="E654" s="98" t="s">
        <v>529</v>
      </c>
      <c r="F654" s="185" t="s">
        <v>535</v>
      </c>
      <c r="G654" s="171"/>
      <c r="H654" s="19"/>
    </row>
    <row r="655" spans="1:8" ht="28.5" customHeight="1">
      <c r="A655" s="172" t="s">
        <v>513</v>
      </c>
      <c r="B655" s="181" t="s">
        <v>514</v>
      </c>
      <c r="C655" s="98" t="s">
        <v>342</v>
      </c>
      <c r="D655" s="98" t="s">
        <v>523</v>
      </c>
      <c r="E655" s="98" t="s">
        <v>501</v>
      </c>
      <c r="F655" s="185" t="s">
        <v>536</v>
      </c>
      <c r="G655" s="171"/>
      <c r="H655" s="19"/>
    </row>
    <row r="656" spans="1:8" ht="28.5" customHeight="1">
      <c r="A656" s="172" t="s">
        <v>515</v>
      </c>
      <c r="B656" s="181" t="s">
        <v>516</v>
      </c>
      <c r="C656" s="98" t="s">
        <v>395</v>
      </c>
      <c r="D656" s="98" t="s">
        <v>524</v>
      </c>
      <c r="E656" s="98" t="s">
        <v>530</v>
      </c>
      <c r="F656" s="185" t="s">
        <v>537</v>
      </c>
      <c r="G656" s="171"/>
      <c r="H656" s="19"/>
    </row>
    <row r="657" spans="1:8" ht="28.5" customHeight="1">
      <c r="A657" s="172" t="s">
        <v>517</v>
      </c>
      <c r="B657" s="181" t="s">
        <v>518</v>
      </c>
      <c r="C657" s="98" t="s">
        <v>396</v>
      </c>
      <c r="D657" s="98" t="s">
        <v>525</v>
      </c>
      <c r="E657" s="98" t="s">
        <v>531</v>
      </c>
      <c r="F657" s="185" t="s">
        <v>538</v>
      </c>
      <c r="G657" s="171"/>
      <c r="H657" s="19"/>
    </row>
    <row r="658" spans="1:8" ht="28.5" customHeight="1" thickBot="1">
      <c r="A658" s="174"/>
      <c r="B658" s="186"/>
      <c r="C658" s="279" t="s">
        <v>369</v>
      </c>
      <c r="D658" s="279"/>
      <c r="E658" s="279"/>
      <c r="F658" s="187" t="s">
        <v>880</v>
      </c>
      <c r="G658" s="171"/>
      <c r="H658" s="19"/>
    </row>
    <row r="659" spans="1:8" ht="28.5" customHeight="1">
      <c r="A659" s="143"/>
      <c r="B659" s="188" t="s">
        <v>539</v>
      </c>
      <c r="C659" s="165"/>
      <c r="D659" s="165"/>
      <c r="E659" s="165"/>
      <c r="F659" s="152"/>
      <c r="G659" s="102"/>
      <c r="H659" s="19"/>
    </row>
    <row r="660" spans="1:8" ht="28.5" customHeight="1">
      <c r="A660" s="87"/>
      <c r="B660" s="180" t="s">
        <v>759</v>
      </c>
      <c r="C660" s="135"/>
      <c r="D660" s="135"/>
      <c r="E660" s="135"/>
      <c r="F660" s="98"/>
      <c r="G660" s="102"/>
      <c r="H660" s="19"/>
    </row>
    <row r="661" spans="1:8" ht="28.5" customHeight="1">
      <c r="A661" s="87"/>
      <c r="B661" s="180" t="s">
        <v>760</v>
      </c>
      <c r="C661" s="135"/>
      <c r="D661" s="135"/>
      <c r="E661" s="135"/>
      <c r="F661" s="98"/>
      <c r="G661" s="102"/>
      <c r="H661" s="19"/>
    </row>
    <row r="662" spans="1:8" ht="28.5" customHeight="1">
      <c r="A662" s="87"/>
      <c r="B662" s="180" t="s">
        <v>761</v>
      </c>
      <c r="C662" s="181"/>
      <c r="D662" s="181"/>
      <c r="E662" s="181"/>
      <c r="F662" s="87"/>
      <c r="G662" s="102"/>
      <c r="H662" s="19"/>
    </row>
    <row r="663" spans="1:8" ht="28.5" customHeight="1">
      <c r="A663" s="87"/>
      <c r="B663" s="104"/>
      <c r="C663" s="104"/>
      <c r="D663" s="104"/>
      <c r="E663" s="104"/>
      <c r="F663" s="87"/>
      <c r="G663" s="102"/>
      <c r="H663" s="19"/>
    </row>
    <row r="664" spans="1:8" ht="4.5" customHeight="1">
      <c r="A664" s="84"/>
      <c r="B664" s="96"/>
      <c r="C664" s="96"/>
      <c r="D664" s="96"/>
      <c r="E664" s="96"/>
      <c r="F664" s="87"/>
      <c r="G664" s="102"/>
      <c r="H664" s="19"/>
    </row>
    <row r="665" spans="1:8" ht="33.75" customHeight="1">
      <c r="A665" s="85" t="s">
        <v>334</v>
      </c>
      <c r="B665" s="96" t="s">
        <v>86</v>
      </c>
      <c r="C665" s="96"/>
      <c r="D665" s="96"/>
      <c r="E665" s="96"/>
      <c r="F665" s="87"/>
      <c r="G665" s="102"/>
      <c r="H665" s="19"/>
    </row>
    <row r="666" spans="1:8" ht="23.25" customHeight="1">
      <c r="A666" s="98" t="s">
        <v>79</v>
      </c>
      <c r="B666" s="99" t="s">
        <v>80</v>
      </c>
      <c r="C666" s="99"/>
      <c r="D666" s="99"/>
      <c r="E666" s="99"/>
      <c r="F666" s="87" t="s">
        <v>18</v>
      </c>
      <c r="G666" s="102">
        <v>305</v>
      </c>
      <c r="H666" s="19"/>
    </row>
    <row r="667" spans="1:8" ht="23.25" customHeight="1">
      <c r="A667" s="98"/>
      <c r="B667" s="99" t="s">
        <v>219</v>
      </c>
      <c r="C667" s="99"/>
      <c r="D667" s="99"/>
      <c r="E667" s="99"/>
      <c r="F667" s="87"/>
      <c r="G667" s="102"/>
      <c r="H667" s="19"/>
    </row>
    <row r="668" spans="1:8" ht="23.25" customHeight="1">
      <c r="A668" s="98"/>
      <c r="B668" s="99" t="s">
        <v>319</v>
      </c>
      <c r="C668" s="99"/>
      <c r="D668" s="99"/>
      <c r="E668" s="99"/>
      <c r="F668" s="87"/>
      <c r="G668" s="102"/>
      <c r="H668" s="19"/>
    </row>
    <row r="669" spans="1:8" ht="23.25" customHeight="1">
      <c r="A669" s="98"/>
      <c r="B669" s="99" t="s">
        <v>320</v>
      </c>
      <c r="C669" s="99"/>
      <c r="D669" s="99"/>
      <c r="E669" s="99"/>
      <c r="F669" s="87"/>
      <c r="G669" s="102"/>
      <c r="H669" s="19"/>
    </row>
    <row r="670" spans="1:8" ht="23.25" customHeight="1">
      <c r="A670" s="98"/>
      <c r="B670" s="99"/>
      <c r="C670" s="99"/>
      <c r="D670" s="99"/>
      <c r="E670" s="99"/>
      <c r="F670" s="87"/>
      <c r="G670" s="102"/>
      <c r="H670" s="19"/>
    </row>
    <row r="671" spans="1:8" ht="23.25" customHeight="1">
      <c r="A671" s="98" t="s">
        <v>81</v>
      </c>
      <c r="B671" s="99" t="s">
        <v>82</v>
      </c>
      <c r="C671" s="99"/>
      <c r="D671" s="99"/>
      <c r="E671" s="99"/>
      <c r="F671" s="87" t="s">
        <v>18</v>
      </c>
      <c r="G671" s="102">
        <v>54</v>
      </c>
      <c r="H671" s="19"/>
    </row>
    <row r="672" spans="1:8" ht="23.25" customHeight="1">
      <c r="A672" s="98"/>
      <c r="B672" s="99" t="s">
        <v>220</v>
      </c>
      <c r="C672" s="99"/>
      <c r="D672" s="99"/>
      <c r="E672" s="99"/>
      <c r="F672" s="87"/>
      <c r="G672" s="102"/>
      <c r="H672" s="19"/>
    </row>
    <row r="673" spans="1:8" ht="23.25" customHeight="1">
      <c r="A673" s="98"/>
      <c r="B673" s="99"/>
      <c r="C673" s="99"/>
      <c r="D673" s="99"/>
      <c r="E673" s="99"/>
      <c r="F673" s="87"/>
      <c r="G673" s="102"/>
      <c r="H673" s="19"/>
    </row>
    <row r="674" spans="1:8" ht="4.5" customHeight="1">
      <c r="A674" s="98"/>
      <c r="B674" s="96"/>
      <c r="C674" s="96"/>
      <c r="D674" s="96"/>
      <c r="E674" s="96"/>
      <c r="F674" s="87"/>
      <c r="G674" s="102"/>
      <c r="H674" s="19"/>
    </row>
    <row r="675" spans="1:8" ht="34.5" customHeight="1">
      <c r="A675" s="85" t="s">
        <v>280</v>
      </c>
      <c r="B675" s="96" t="s">
        <v>63</v>
      </c>
      <c r="C675" s="96"/>
      <c r="D675" s="96"/>
      <c r="E675" s="96"/>
      <c r="F675" s="87"/>
      <c r="G675" s="102"/>
      <c r="H675" s="19"/>
    </row>
    <row r="676" spans="1:8" ht="22.5" customHeight="1">
      <c r="A676" s="87">
        <v>12773</v>
      </c>
      <c r="B676" s="99" t="s">
        <v>352</v>
      </c>
      <c r="C676" s="99"/>
      <c r="D676" s="99"/>
      <c r="E676" s="99"/>
      <c r="F676" s="87" t="s">
        <v>31</v>
      </c>
      <c r="G676" s="102">
        <v>1</v>
      </c>
      <c r="H676" s="19"/>
    </row>
    <row r="677" spans="1:8" ht="22.5" customHeight="1">
      <c r="A677" s="87"/>
      <c r="B677" s="99" t="s">
        <v>221</v>
      </c>
      <c r="C677" s="99"/>
      <c r="D677" s="99"/>
      <c r="E677" s="99"/>
      <c r="F677" s="87"/>
      <c r="G677" s="102"/>
      <c r="H677" s="19"/>
    </row>
    <row r="678" spans="1:8" ht="22.5" customHeight="1">
      <c r="A678" s="87"/>
      <c r="B678" s="99"/>
      <c r="C678" s="99"/>
      <c r="D678" s="99"/>
      <c r="E678" s="99"/>
      <c r="F678" s="87"/>
      <c r="G678" s="102"/>
      <c r="H678" s="19"/>
    </row>
    <row r="679" spans="1:8" ht="31.5" customHeight="1">
      <c r="A679" s="87">
        <v>95634</v>
      </c>
      <c r="B679" s="99" t="s">
        <v>353</v>
      </c>
      <c r="C679" s="99"/>
      <c r="D679" s="99"/>
      <c r="E679" s="99"/>
      <c r="F679" s="87" t="s">
        <v>31</v>
      </c>
      <c r="G679" s="102">
        <v>1</v>
      </c>
      <c r="H679" s="19"/>
    </row>
    <row r="680" spans="1:8" ht="22.5" customHeight="1">
      <c r="A680" s="87"/>
      <c r="B680" s="99" t="s">
        <v>221</v>
      </c>
      <c r="C680" s="99"/>
      <c r="D680" s="99"/>
      <c r="E680" s="99"/>
      <c r="F680" s="87"/>
      <c r="G680" s="102"/>
      <c r="H680" s="19"/>
    </row>
    <row r="681" spans="1:8" ht="22.5" customHeight="1">
      <c r="A681" s="87"/>
      <c r="B681" s="99"/>
      <c r="C681" s="99"/>
      <c r="D681" s="99"/>
      <c r="E681" s="99"/>
      <c r="F681" s="87"/>
      <c r="G681" s="102"/>
      <c r="H681" s="19"/>
    </row>
    <row r="682" spans="1:8" ht="22.5" customHeight="1">
      <c r="A682" s="87">
        <v>11762</v>
      </c>
      <c r="B682" s="99" t="s">
        <v>145</v>
      </c>
      <c r="C682" s="99"/>
      <c r="D682" s="99"/>
      <c r="E682" s="99"/>
      <c r="F682" s="87" t="s">
        <v>31</v>
      </c>
      <c r="G682" s="102">
        <v>6</v>
      </c>
      <c r="H682" s="19"/>
    </row>
    <row r="683" spans="1:8" ht="22.5" customHeight="1">
      <c r="A683" s="87"/>
      <c r="B683" s="99" t="s">
        <v>222</v>
      </c>
      <c r="C683" s="99"/>
      <c r="D683" s="99"/>
      <c r="E683" s="99"/>
      <c r="F683" s="87"/>
      <c r="G683" s="102"/>
      <c r="H683" s="19"/>
    </row>
    <row r="684" spans="1:8" ht="22.5" customHeight="1">
      <c r="A684" s="87"/>
      <c r="B684" s="99"/>
      <c r="C684" s="99"/>
      <c r="D684" s="99"/>
      <c r="E684" s="99"/>
      <c r="F684" s="87"/>
      <c r="G684" s="102"/>
      <c r="H684" s="19"/>
    </row>
    <row r="685" spans="1:8" ht="27" customHeight="1">
      <c r="A685" s="87">
        <v>89356</v>
      </c>
      <c r="B685" s="99" t="s">
        <v>315</v>
      </c>
      <c r="C685" s="99"/>
      <c r="D685" s="99"/>
      <c r="E685" s="99"/>
      <c r="F685" s="87" t="s">
        <v>18</v>
      </c>
      <c r="G685" s="102">
        <v>9.9</v>
      </c>
      <c r="H685" s="19"/>
    </row>
    <row r="686" spans="1:8" ht="27" customHeight="1">
      <c r="A686" s="87"/>
      <c r="B686" s="99" t="s">
        <v>207</v>
      </c>
      <c r="C686" s="99"/>
      <c r="D686" s="99"/>
      <c r="E686" s="99"/>
      <c r="F686" s="87"/>
      <c r="G686" s="102"/>
      <c r="H686" s="19"/>
    </row>
    <row r="687" spans="1:8" ht="27" customHeight="1">
      <c r="A687" s="87"/>
      <c r="B687" s="99" t="s">
        <v>350</v>
      </c>
      <c r="C687" s="99"/>
      <c r="D687" s="99"/>
      <c r="E687" s="99"/>
      <c r="F687" s="87"/>
      <c r="G687" s="102"/>
      <c r="H687" s="19"/>
    </row>
    <row r="688" spans="1:8" ht="27" customHeight="1">
      <c r="A688" s="87"/>
      <c r="B688" s="99"/>
      <c r="C688" s="99"/>
      <c r="D688" s="99"/>
      <c r="E688" s="99"/>
      <c r="F688" s="87"/>
      <c r="G688" s="102"/>
      <c r="H688" s="19"/>
    </row>
    <row r="689" spans="1:8" ht="28.5" customHeight="1">
      <c r="A689" s="87">
        <v>89357</v>
      </c>
      <c r="B689" s="99" t="s">
        <v>316</v>
      </c>
      <c r="C689" s="99"/>
      <c r="D689" s="99"/>
      <c r="E689" s="99"/>
      <c r="F689" s="87" t="s">
        <v>18</v>
      </c>
      <c r="G689" s="102">
        <v>91.85</v>
      </c>
      <c r="H689" s="19"/>
    </row>
    <row r="690" spans="1:8" ht="28.5" customHeight="1">
      <c r="A690" s="87"/>
      <c r="B690" s="99" t="s">
        <v>207</v>
      </c>
      <c r="C690" s="99"/>
      <c r="D690" s="99"/>
      <c r="E690" s="99"/>
      <c r="F690" s="87"/>
      <c r="G690" s="102"/>
      <c r="H690" s="19"/>
    </row>
    <row r="691" spans="1:8" ht="28.5" customHeight="1">
      <c r="A691" s="87"/>
      <c r="B691" s="99" t="s">
        <v>349</v>
      </c>
      <c r="C691" s="99"/>
      <c r="D691" s="99"/>
      <c r="E691" s="99"/>
      <c r="F691" s="87"/>
      <c r="G691" s="102"/>
      <c r="H691" s="19"/>
    </row>
    <row r="692" spans="1:8" ht="28.5" customHeight="1">
      <c r="A692" s="87"/>
      <c r="B692" s="99"/>
      <c r="C692" s="99"/>
      <c r="D692" s="99"/>
      <c r="E692" s="99"/>
      <c r="F692" s="87"/>
      <c r="G692" s="102"/>
      <c r="H692" s="19"/>
    </row>
    <row r="693" spans="1:8" ht="30" customHeight="1" thickBot="1">
      <c r="A693" s="87" t="s">
        <v>548</v>
      </c>
      <c r="B693" s="107" t="s">
        <v>688</v>
      </c>
      <c r="C693" s="107"/>
      <c r="D693" s="107"/>
      <c r="E693" s="107"/>
      <c r="F693" s="87" t="s">
        <v>5</v>
      </c>
      <c r="G693" s="102">
        <v>9.52</v>
      </c>
      <c r="H693" s="19"/>
    </row>
    <row r="694" spans="1:8" ht="30" customHeight="1">
      <c r="A694" s="169" t="s">
        <v>10</v>
      </c>
      <c r="B694" s="184" t="s">
        <v>362</v>
      </c>
      <c r="C694" s="178" t="s">
        <v>496</v>
      </c>
      <c r="D694" s="178" t="s">
        <v>364</v>
      </c>
      <c r="E694" s="178" t="s">
        <v>365</v>
      </c>
      <c r="F694" s="132" t="s">
        <v>366</v>
      </c>
      <c r="G694" s="171"/>
      <c r="H694" s="19"/>
    </row>
    <row r="695" spans="1:8" ht="30" customHeight="1">
      <c r="A695" s="172">
        <v>11134</v>
      </c>
      <c r="B695" s="107" t="s">
        <v>554</v>
      </c>
      <c r="C695" s="189" t="s">
        <v>5</v>
      </c>
      <c r="D695" s="190">
        <v>1.335</v>
      </c>
      <c r="E695" s="189">
        <v>23.12</v>
      </c>
      <c r="F695" s="137">
        <f aca="true" t="shared" si="1" ref="F695:F700">D695*E695</f>
        <v>30.8652</v>
      </c>
      <c r="G695" s="171"/>
      <c r="H695" s="19"/>
    </row>
    <row r="696" spans="1:8" ht="30" customHeight="1">
      <c r="A696" s="172">
        <v>4430</v>
      </c>
      <c r="B696" s="107" t="s">
        <v>555</v>
      </c>
      <c r="C696" s="189" t="s">
        <v>18</v>
      </c>
      <c r="D696" s="189">
        <v>2.307</v>
      </c>
      <c r="E696" s="189">
        <v>11.84</v>
      </c>
      <c r="F696" s="137">
        <f t="shared" si="1"/>
        <v>27.31488</v>
      </c>
      <c r="G696" s="171"/>
      <c r="H696" s="19"/>
    </row>
    <row r="697" spans="1:8" ht="30" customHeight="1">
      <c r="A697" s="172">
        <v>5068</v>
      </c>
      <c r="B697" s="107" t="s">
        <v>510</v>
      </c>
      <c r="C697" s="189" t="s">
        <v>195</v>
      </c>
      <c r="D697" s="189">
        <v>0.215</v>
      </c>
      <c r="E697" s="189">
        <v>9.05</v>
      </c>
      <c r="F697" s="137">
        <f t="shared" si="1"/>
        <v>1.94575</v>
      </c>
      <c r="G697" s="171"/>
      <c r="H697" s="19"/>
    </row>
    <row r="698" spans="1:8" ht="28.5" customHeight="1">
      <c r="A698" s="172">
        <v>88273</v>
      </c>
      <c r="B698" s="107" t="s">
        <v>556</v>
      </c>
      <c r="C698" s="189" t="s">
        <v>342</v>
      </c>
      <c r="D698" s="189">
        <v>1.38</v>
      </c>
      <c r="E698" s="189">
        <v>21.48</v>
      </c>
      <c r="F698" s="137">
        <f t="shared" si="1"/>
        <v>29.6424</v>
      </c>
      <c r="G698" s="171"/>
      <c r="H698" s="19"/>
    </row>
    <row r="699" spans="1:8" ht="28.5" customHeight="1">
      <c r="A699" s="172">
        <v>91692</v>
      </c>
      <c r="B699" s="107" t="s">
        <v>516</v>
      </c>
      <c r="C699" s="189" t="s">
        <v>395</v>
      </c>
      <c r="D699" s="189">
        <v>0.062</v>
      </c>
      <c r="E699" s="189">
        <v>23.04</v>
      </c>
      <c r="F699" s="137">
        <f t="shared" si="1"/>
        <v>1.42848</v>
      </c>
      <c r="G699" s="171"/>
      <c r="H699" s="19"/>
    </row>
    <row r="700" spans="1:8" ht="28.5" customHeight="1">
      <c r="A700" s="172">
        <v>91693</v>
      </c>
      <c r="B700" s="107" t="s">
        <v>518</v>
      </c>
      <c r="C700" s="189" t="s">
        <v>396</v>
      </c>
      <c r="D700" s="189">
        <v>0.214</v>
      </c>
      <c r="E700" s="189">
        <v>21.86</v>
      </c>
      <c r="F700" s="137">
        <f t="shared" si="1"/>
        <v>4.67804</v>
      </c>
      <c r="G700" s="171"/>
      <c r="H700" s="19"/>
    </row>
    <row r="701" spans="1:8" ht="28.5" customHeight="1" thickBot="1">
      <c r="A701" s="174"/>
      <c r="B701" s="191"/>
      <c r="C701" s="279" t="s">
        <v>369</v>
      </c>
      <c r="D701" s="279"/>
      <c r="E701" s="279"/>
      <c r="F701" s="140">
        <v>95.87</v>
      </c>
      <c r="G701" s="171"/>
      <c r="H701" s="19"/>
    </row>
    <row r="702" spans="1:8" ht="28.5" customHeight="1">
      <c r="A702" s="143"/>
      <c r="B702" s="153" t="s">
        <v>558</v>
      </c>
      <c r="C702" s="153"/>
      <c r="D702" s="153"/>
      <c r="E702" s="153"/>
      <c r="F702" s="143"/>
      <c r="G702" s="102"/>
      <c r="H702" s="19"/>
    </row>
    <row r="703" spans="1:8" ht="28.5" customHeight="1">
      <c r="A703" s="87"/>
      <c r="B703" s="107" t="s">
        <v>559</v>
      </c>
      <c r="C703" s="107"/>
      <c r="D703" s="107"/>
      <c r="E703" s="107"/>
      <c r="F703" s="87"/>
      <c r="G703" s="102"/>
      <c r="H703" s="19"/>
    </row>
    <row r="704" spans="1:8" ht="24.75" customHeight="1">
      <c r="A704" s="87"/>
      <c r="B704" s="107"/>
      <c r="C704" s="107"/>
      <c r="D704" s="107"/>
      <c r="E704" s="107"/>
      <c r="F704" s="87"/>
      <c r="G704" s="102"/>
      <c r="H704" s="19"/>
    </row>
    <row r="705" spans="1:8" ht="33.75" customHeight="1" thickBot="1">
      <c r="A705" s="129" t="s">
        <v>553</v>
      </c>
      <c r="B705" s="168" t="s">
        <v>689</v>
      </c>
      <c r="C705" s="168"/>
      <c r="D705" s="168"/>
      <c r="E705" s="168"/>
      <c r="F705" s="129" t="s">
        <v>31</v>
      </c>
      <c r="G705" s="102">
        <v>10</v>
      </c>
      <c r="H705" s="19"/>
    </row>
    <row r="706" spans="1:8" ht="28.5" customHeight="1">
      <c r="A706" s="169" t="s">
        <v>10</v>
      </c>
      <c r="B706" s="170" t="s">
        <v>362</v>
      </c>
      <c r="C706" s="178" t="s">
        <v>496</v>
      </c>
      <c r="D706" s="178" t="s">
        <v>364</v>
      </c>
      <c r="E706" s="178" t="s">
        <v>365</v>
      </c>
      <c r="F706" s="132" t="s">
        <v>366</v>
      </c>
      <c r="G706" s="171"/>
      <c r="H706" s="19"/>
    </row>
    <row r="707" spans="1:8" ht="33.75" customHeight="1">
      <c r="A707" s="172">
        <v>5050</v>
      </c>
      <c r="B707" s="99" t="s">
        <v>543</v>
      </c>
      <c r="C707" s="101" t="s">
        <v>31</v>
      </c>
      <c r="D707" s="192">
        <v>1</v>
      </c>
      <c r="E707" s="101">
        <v>280.03</v>
      </c>
      <c r="F707" s="164">
        <f>D707*E707</f>
        <v>280.03</v>
      </c>
      <c r="G707" s="171"/>
      <c r="H707" s="19"/>
    </row>
    <row r="708" spans="1:8" ht="30.75" customHeight="1">
      <c r="A708" s="172">
        <v>88247</v>
      </c>
      <c r="B708" s="99" t="s">
        <v>550</v>
      </c>
      <c r="C708" s="101" t="s">
        <v>342</v>
      </c>
      <c r="D708" s="192">
        <v>0.8</v>
      </c>
      <c r="E708" s="135">
        <v>19.18</v>
      </c>
      <c r="F708" s="137">
        <f>D708*E708</f>
        <v>15.344000000000001</v>
      </c>
      <c r="G708" s="171"/>
      <c r="H708" s="19"/>
    </row>
    <row r="709" spans="1:8" ht="28.5" customHeight="1">
      <c r="A709" s="172" t="str">
        <f>'[2]Resultados'!B15189</f>
        <v>88264</v>
      </c>
      <c r="B709" s="99" t="str">
        <f>'[2]Resultados'!C15189</f>
        <v>ELETRICISTA COM ENCARGOS COMPLEMENTARES</v>
      </c>
      <c r="C709" s="101" t="s">
        <v>342</v>
      </c>
      <c r="D709" s="192">
        <v>0.8</v>
      </c>
      <c r="E709" s="101">
        <v>23.54</v>
      </c>
      <c r="F709" s="137">
        <f>D709*E709</f>
        <v>18.832</v>
      </c>
      <c r="G709" s="171"/>
      <c r="H709" s="19"/>
    </row>
    <row r="710" spans="1:8" ht="28.5" customHeight="1" thickBot="1">
      <c r="A710" s="174"/>
      <c r="B710" s="175"/>
      <c r="C710" s="279" t="s">
        <v>369</v>
      </c>
      <c r="D710" s="279"/>
      <c r="E710" s="279"/>
      <c r="F710" s="140">
        <v>314.21</v>
      </c>
      <c r="G710" s="171"/>
      <c r="H710" s="19"/>
    </row>
    <row r="711" spans="1:8" ht="28.5" customHeight="1">
      <c r="A711" s="87"/>
      <c r="B711" s="99" t="s">
        <v>545</v>
      </c>
      <c r="C711" s="99"/>
      <c r="D711" s="99"/>
      <c r="E711" s="99"/>
      <c r="F711" s="87"/>
      <c r="G711" s="102"/>
      <c r="H711" s="19"/>
    </row>
    <row r="712" spans="1:8" ht="28.5" customHeight="1">
      <c r="A712" s="87"/>
      <c r="B712" s="99"/>
      <c r="C712" s="99"/>
      <c r="D712" s="99"/>
      <c r="E712" s="99"/>
      <c r="F712" s="87"/>
      <c r="G712" s="102"/>
      <c r="H712" s="19"/>
    </row>
    <row r="713" spans="1:8" ht="32.25" customHeight="1">
      <c r="A713" s="87" t="s">
        <v>551</v>
      </c>
      <c r="B713" s="99" t="s">
        <v>552</v>
      </c>
      <c r="C713" s="99"/>
      <c r="D713" s="99"/>
      <c r="E713" s="99"/>
      <c r="F713" s="87" t="s">
        <v>31</v>
      </c>
      <c r="G713" s="102">
        <v>10</v>
      </c>
      <c r="H713" s="19"/>
    </row>
    <row r="714" spans="1:8" ht="27" customHeight="1">
      <c r="A714" s="87"/>
      <c r="B714" s="99" t="s">
        <v>224</v>
      </c>
      <c r="C714" s="99"/>
      <c r="D714" s="99"/>
      <c r="E714" s="99"/>
      <c r="F714" s="87"/>
      <c r="G714" s="102"/>
      <c r="H714" s="19"/>
    </row>
    <row r="715" spans="1:8" ht="27" customHeight="1">
      <c r="A715" s="87"/>
      <c r="B715" s="99" t="s">
        <v>223</v>
      </c>
      <c r="C715" s="99"/>
      <c r="D715" s="99"/>
      <c r="E715" s="99"/>
      <c r="F715" s="87"/>
      <c r="G715" s="102"/>
      <c r="H715" s="19"/>
    </row>
    <row r="716" spans="1:8" ht="27" customHeight="1">
      <c r="A716" s="87"/>
      <c r="B716" s="99"/>
      <c r="C716" s="99"/>
      <c r="D716" s="99"/>
      <c r="E716" s="99"/>
      <c r="F716" s="87"/>
      <c r="G716" s="102"/>
      <c r="H716" s="19"/>
    </row>
    <row r="717" spans="1:8" ht="4.5" customHeight="1">
      <c r="A717" s="87"/>
      <c r="B717" s="99"/>
      <c r="C717" s="292"/>
      <c r="D717" s="292"/>
      <c r="E717" s="292"/>
      <c r="F717" s="87"/>
      <c r="G717" s="102"/>
      <c r="H717" s="19"/>
    </row>
    <row r="718" spans="1:8" ht="25.5" customHeight="1" thickBot="1">
      <c r="A718" s="129" t="s">
        <v>563</v>
      </c>
      <c r="B718" s="168" t="s">
        <v>690</v>
      </c>
      <c r="C718" s="168"/>
      <c r="D718" s="168"/>
      <c r="E718" s="168"/>
      <c r="F718" s="129" t="s">
        <v>31</v>
      </c>
      <c r="G718" s="102">
        <v>40</v>
      </c>
      <c r="H718" s="19"/>
    </row>
    <row r="719" spans="1:8" ht="25.5" customHeight="1">
      <c r="A719" s="169" t="s">
        <v>549</v>
      </c>
      <c r="B719" s="170" t="s">
        <v>362</v>
      </c>
      <c r="C719" s="178" t="s">
        <v>496</v>
      </c>
      <c r="D719" s="178" t="s">
        <v>364</v>
      </c>
      <c r="E719" s="178" t="s">
        <v>365</v>
      </c>
      <c r="F719" s="132" t="s">
        <v>366</v>
      </c>
      <c r="G719" s="171"/>
      <c r="H719" s="19"/>
    </row>
    <row r="720" spans="1:8" ht="25.5" customHeight="1">
      <c r="A720" s="172">
        <v>39390</v>
      </c>
      <c r="B720" s="99" t="s">
        <v>546</v>
      </c>
      <c r="C720" s="101" t="s">
        <v>363</v>
      </c>
      <c r="D720" s="192">
        <v>1</v>
      </c>
      <c r="E720" s="101">
        <v>176.85</v>
      </c>
      <c r="F720" s="164">
        <f>D720*E720</f>
        <v>176.85</v>
      </c>
      <c r="G720" s="171"/>
      <c r="H720" s="19"/>
    </row>
    <row r="721" spans="1:8" ht="25.5" customHeight="1">
      <c r="A721" s="172" t="str">
        <f>A709</f>
        <v>88264</v>
      </c>
      <c r="B721" s="99" t="str">
        <f>B709</f>
        <v>ELETRICISTA COM ENCARGOS COMPLEMENTARES</v>
      </c>
      <c r="C721" s="101" t="s">
        <v>342</v>
      </c>
      <c r="D721" s="192">
        <v>0.8</v>
      </c>
      <c r="E721" s="101">
        <v>23.54</v>
      </c>
      <c r="F721" s="137">
        <f>D721*E721</f>
        <v>18.832</v>
      </c>
      <c r="G721" s="171"/>
      <c r="H721" s="19"/>
    </row>
    <row r="722" spans="1:8" ht="25.5" customHeight="1">
      <c r="A722" s="172">
        <v>88247</v>
      </c>
      <c r="B722" s="99" t="s">
        <v>550</v>
      </c>
      <c r="C722" s="135" t="s">
        <v>342</v>
      </c>
      <c r="D722" s="193">
        <v>0.8</v>
      </c>
      <c r="E722" s="135">
        <v>19.18</v>
      </c>
      <c r="F722" s="137">
        <f>D722*E722</f>
        <v>15.344000000000001</v>
      </c>
      <c r="G722" s="171"/>
      <c r="H722" s="19"/>
    </row>
    <row r="723" spans="1:8" ht="25.5" customHeight="1" thickBot="1">
      <c r="A723" s="174"/>
      <c r="B723" s="175"/>
      <c r="C723" s="279" t="s">
        <v>369</v>
      </c>
      <c r="D723" s="279"/>
      <c r="E723" s="279"/>
      <c r="F723" s="140">
        <v>211.03</v>
      </c>
      <c r="G723" s="171"/>
      <c r="H723" s="19"/>
    </row>
    <row r="724" spans="1:8" ht="25.5" customHeight="1">
      <c r="A724" s="143"/>
      <c r="B724" s="176" t="s">
        <v>224</v>
      </c>
      <c r="C724" s="176"/>
      <c r="D724" s="176"/>
      <c r="E724" s="176"/>
      <c r="F724" s="143"/>
      <c r="G724" s="102"/>
      <c r="H724" s="19"/>
    </row>
    <row r="725" spans="1:8" ht="25.5" customHeight="1">
      <c r="A725" s="87"/>
      <c r="B725" s="99" t="s">
        <v>225</v>
      </c>
      <c r="C725" s="99"/>
      <c r="D725" s="99"/>
      <c r="E725" s="99"/>
      <c r="F725" s="87"/>
      <c r="G725" s="102"/>
      <c r="H725" s="19"/>
    </row>
    <row r="726" spans="1:8" ht="25.5" customHeight="1">
      <c r="A726" s="87"/>
      <c r="B726" s="99"/>
      <c r="C726" s="99"/>
      <c r="D726" s="99"/>
      <c r="E726" s="99"/>
      <c r="F726" s="87"/>
      <c r="G726" s="102"/>
      <c r="H726" s="19"/>
    </row>
    <row r="727" spans="1:8" ht="29.25" customHeight="1">
      <c r="A727" s="87">
        <v>83399</v>
      </c>
      <c r="B727" s="99" t="s">
        <v>88</v>
      </c>
      <c r="C727" s="99"/>
      <c r="D727" s="99"/>
      <c r="E727" s="99"/>
      <c r="F727" s="87" t="s">
        <v>31</v>
      </c>
      <c r="G727" s="102">
        <v>10</v>
      </c>
      <c r="H727" s="19"/>
    </row>
    <row r="728" spans="1:8" ht="29.25" customHeight="1">
      <c r="A728" s="87"/>
      <c r="B728" s="99" t="s">
        <v>223</v>
      </c>
      <c r="C728" s="99"/>
      <c r="D728" s="99"/>
      <c r="E728" s="99"/>
      <c r="F728" s="87"/>
      <c r="G728" s="102"/>
      <c r="H728" s="19"/>
    </row>
    <row r="729" spans="1:8" ht="29.25" customHeight="1">
      <c r="A729" s="87"/>
      <c r="B729" s="99"/>
      <c r="C729" s="99"/>
      <c r="D729" s="99"/>
      <c r="E729" s="99"/>
      <c r="F729" s="87"/>
      <c r="G729" s="102"/>
      <c r="H729" s="19"/>
    </row>
    <row r="730" spans="1:8" ht="25.5" customHeight="1">
      <c r="A730" s="87">
        <v>91926</v>
      </c>
      <c r="B730" s="99" t="s">
        <v>132</v>
      </c>
      <c r="C730" s="99"/>
      <c r="D730" s="99"/>
      <c r="E730" s="99"/>
      <c r="F730" s="87" t="s">
        <v>18</v>
      </c>
      <c r="G730" s="102">
        <v>227.38</v>
      </c>
      <c r="H730" s="19"/>
    </row>
    <row r="731" spans="1:8" ht="25.5" customHeight="1">
      <c r="A731" s="87"/>
      <c r="B731" s="99" t="s">
        <v>226</v>
      </c>
      <c r="C731" s="99"/>
      <c r="D731" s="99"/>
      <c r="E731" s="99"/>
      <c r="F731" s="87"/>
      <c r="G731" s="102"/>
      <c r="H731" s="19"/>
    </row>
    <row r="732" spans="1:8" ht="25.5" customHeight="1">
      <c r="A732" s="87"/>
      <c r="B732" s="99" t="s">
        <v>837</v>
      </c>
      <c r="C732" s="99"/>
      <c r="D732" s="99"/>
      <c r="E732" s="99"/>
      <c r="F732" s="87"/>
      <c r="G732" s="102"/>
      <c r="H732" s="19"/>
    </row>
    <row r="733" spans="1:8" ht="25.5" customHeight="1">
      <c r="A733" s="87"/>
      <c r="B733" s="99" t="s">
        <v>836</v>
      </c>
      <c r="C733" s="99"/>
      <c r="D733" s="99"/>
      <c r="E733" s="99"/>
      <c r="F733" s="87"/>
      <c r="G733" s="102"/>
      <c r="H733" s="19"/>
    </row>
    <row r="734" spans="1:8" ht="25.5" customHeight="1">
      <c r="A734" s="87"/>
      <c r="B734" s="99" t="s">
        <v>838</v>
      </c>
      <c r="C734" s="99"/>
      <c r="D734" s="99"/>
      <c r="E734" s="99"/>
      <c r="F734" s="87"/>
      <c r="G734" s="102"/>
      <c r="H734" s="19"/>
    </row>
    <row r="735" spans="1:8" ht="25.5" customHeight="1">
      <c r="A735" s="87"/>
      <c r="B735" s="99"/>
      <c r="C735" s="99"/>
      <c r="D735" s="99"/>
      <c r="E735" s="99"/>
      <c r="F735" s="87"/>
      <c r="G735" s="102"/>
      <c r="H735" s="19"/>
    </row>
    <row r="736" spans="1:8" ht="25.5" customHeight="1">
      <c r="A736" s="87">
        <v>91928</v>
      </c>
      <c r="B736" s="99" t="s">
        <v>143</v>
      </c>
      <c r="C736" s="99"/>
      <c r="D736" s="99"/>
      <c r="E736" s="99"/>
      <c r="F736" s="87" t="s">
        <v>18</v>
      </c>
      <c r="G736" s="102">
        <v>642.08</v>
      </c>
      <c r="H736" s="19"/>
    </row>
    <row r="737" spans="1:8" ht="25.5" customHeight="1">
      <c r="A737" s="87"/>
      <c r="B737" s="99" t="s">
        <v>226</v>
      </c>
      <c r="C737" s="99"/>
      <c r="D737" s="99"/>
      <c r="E737" s="99"/>
      <c r="F737" s="87"/>
      <c r="G737" s="102"/>
      <c r="H737" s="19"/>
    </row>
    <row r="738" spans="1:8" ht="25.5" customHeight="1">
      <c r="A738" s="87"/>
      <c r="B738" s="99" t="s">
        <v>839</v>
      </c>
      <c r="C738" s="99"/>
      <c r="D738" s="99"/>
      <c r="E738" s="99"/>
      <c r="F738" s="87"/>
      <c r="G738" s="102"/>
      <c r="H738" s="19"/>
    </row>
    <row r="739" spans="1:8" ht="25.5" customHeight="1">
      <c r="A739" s="87"/>
      <c r="B739" s="99" t="s">
        <v>840</v>
      </c>
      <c r="C739" s="99"/>
      <c r="D739" s="99"/>
      <c r="E739" s="99"/>
      <c r="F739" s="87"/>
      <c r="G739" s="102"/>
      <c r="H739" s="19"/>
    </row>
    <row r="740" spans="1:8" ht="25.5" customHeight="1">
      <c r="A740" s="87"/>
      <c r="B740" s="99" t="s">
        <v>841</v>
      </c>
      <c r="C740" s="99"/>
      <c r="D740" s="99"/>
      <c r="E740" s="99"/>
      <c r="F740" s="87"/>
      <c r="G740" s="102"/>
      <c r="H740" s="19"/>
    </row>
    <row r="741" spans="1:8" ht="25.5" customHeight="1">
      <c r="A741" s="87"/>
      <c r="B741" s="99" t="s">
        <v>842</v>
      </c>
      <c r="C741" s="99"/>
      <c r="D741" s="99"/>
      <c r="E741" s="99"/>
      <c r="F741" s="87"/>
      <c r="G741" s="102"/>
      <c r="H741" s="19"/>
    </row>
    <row r="742" spans="1:8" ht="25.5" customHeight="1">
      <c r="A742" s="87"/>
      <c r="B742" s="99"/>
      <c r="C742" s="99"/>
      <c r="D742" s="99"/>
      <c r="E742" s="99"/>
      <c r="F742" s="87"/>
      <c r="G742" s="102"/>
      <c r="H742" s="19"/>
    </row>
    <row r="743" spans="1:8" ht="24.75" customHeight="1">
      <c r="A743" s="87">
        <v>91934</v>
      </c>
      <c r="B743" s="99" t="s">
        <v>196</v>
      </c>
      <c r="C743" s="99"/>
      <c r="D743" s="99"/>
      <c r="E743" s="99"/>
      <c r="F743" s="87" t="s">
        <v>18</v>
      </c>
      <c r="G743" s="102">
        <v>63.36</v>
      </c>
      <c r="H743" s="19"/>
    </row>
    <row r="744" spans="1:8" ht="24.75" customHeight="1">
      <c r="A744" s="87"/>
      <c r="B744" s="99" t="s">
        <v>835</v>
      </c>
      <c r="C744" s="104"/>
      <c r="D744" s="104"/>
      <c r="E744" s="104"/>
      <c r="F744" s="87"/>
      <c r="G744" s="102"/>
      <c r="H744" s="19"/>
    </row>
    <row r="745" spans="1:8" ht="24.75" customHeight="1">
      <c r="A745" s="87"/>
      <c r="B745" s="104"/>
      <c r="C745" s="104"/>
      <c r="D745" s="104"/>
      <c r="E745" s="104"/>
      <c r="F745" s="87"/>
      <c r="G745" s="102"/>
      <c r="H745" s="19"/>
    </row>
    <row r="746" spans="1:8" ht="23.25" customHeight="1" thickBot="1">
      <c r="A746" s="87" t="s">
        <v>571</v>
      </c>
      <c r="B746" s="99" t="s">
        <v>691</v>
      </c>
      <c r="C746" s="99"/>
      <c r="D746" s="99"/>
      <c r="E746" s="99"/>
      <c r="F746" s="87" t="s">
        <v>18</v>
      </c>
      <c r="G746" s="102">
        <v>445.37</v>
      </c>
      <c r="H746" s="19"/>
    </row>
    <row r="747" spans="1:8" ht="23.25" customHeight="1">
      <c r="A747" s="169" t="s">
        <v>549</v>
      </c>
      <c r="B747" s="170" t="s">
        <v>362</v>
      </c>
      <c r="C747" s="178" t="s">
        <v>496</v>
      </c>
      <c r="D747" s="178" t="s">
        <v>364</v>
      </c>
      <c r="E747" s="178" t="s">
        <v>365</v>
      </c>
      <c r="F747" s="132" t="s">
        <v>366</v>
      </c>
      <c r="G747" s="102"/>
      <c r="H747" s="19"/>
    </row>
    <row r="748" spans="1:8" ht="23.25" customHeight="1">
      <c r="A748" s="172">
        <v>39245</v>
      </c>
      <c r="B748" s="99" t="s">
        <v>324</v>
      </c>
      <c r="C748" s="101" t="s">
        <v>18</v>
      </c>
      <c r="D748" s="192">
        <v>1.1</v>
      </c>
      <c r="E748" s="101">
        <v>4.62</v>
      </c>
      <c r="F748" s="164">
        <f>D748*E748</f>
        <v>5.082000000000001</v>
      </c>
      <c r="G748" s="102"/>
      <c r="H748" s="19"/>
    </row>
    <row r="749" spans="1:8" ht="23.25" customHeight="1">
      <c r="A749" s="172">
        <v>88247</v>
      </c>
      <c r="B749" s="99" t="s">
        <v>550</v>
      </c>
      <c r="C749" s="101" t="s">
        <v>342</v>
      </c>
      <c r="D749" s="192">
        <v>0.09</v>
      </c>
      <c r="E749" s="101">
        <v>19.18</v>
      </c>
      <c r="F749" s="164">
        <f>D749*E749</f>
        <v>1.7262</v>
      </c>
      <c r="G749" s="102"/>
      <c r="H749" s="19"/>
    </row>
    <row r="750" spans="1:8" ht="23.25" customHeight="1">
      <c r="A750" s="172">
        <v>88264</v>
      </c>
      <c r="B750" s="99" t="s">
        <v>564</v>
      </c>
      <c r="C750" s="135" t="s">
        <v>342</v>
      </c>
      <c r="D750" s="193">
        <v>0.09</v>
      </c>
      <c r="E750" s="135">
        <v>23.54</v>
      </c>
      <c r="F750" s="164">
        <f>D750*E750</f>
        <v>2.1186</v>
      </c>
      <c r="G750" s="102"/>
      <c r="H750" s="19"/>
    </row>
    <row r="751" spans="1:8" ht="23.25" customHeight="1" thickBot="1">
      <c r="A751" s="174"/>
      <c r="B751" s="175"/>
      <c r="C751" s="279" t="s">
        <v>369</v>
      </c>
      <c r="D751" s="279"/>
      <c r="E751" s="279"/>
      <c r="F751" s="140">
        <v>8.93</v>
      </c>
      <c r="G751" s="102"/>
      <c r="H751" s="19"/>
    </row>
    <row r="752" spans="1:8" ht="23.25" customHeight="1">
      <c r="A752" s="87"/>
      <c r="B752" s="99" t="s">
        <v>224</v>
      </c>
      <c r="C752" s="99"/>
      <c r="D752" s="99"/>
      <c r="E752" s="99"/>
      <c r="F752" s="87"/>
      <c r="G752" s="102"/>
      <c r="H752" s="19"/>
    </row>
    <row r="753" spans="1:8" ht="23.25" customHeight="1">
      <c r="A753" s="87"/>
      <c r="B753" s="99" t="s">
        <v>827</v>
      </c>
      <c r="C753" s="99"/>
      <c r="D753" s="99"/>
      <c r="E753" s="99"/>
      <c r="F753" s="87"/>
      <c r="G753" s="102"/>
      <c r="H753" s="19"/>
    </row>
    <row r="754" spans="1:8" ht="23.25" customHeight="1">
      <c r="A754" s="87"/>
      <c r="B754" s="99" t="s">
        <v>828</v>
      </c>
      <c r="C754" s="99"/>
      <c r="D754" s="99"/>
      <c r="E754" s="99"/>
      <c r="F754" s="87"/>
      <c r="G754" s="102"/>
      <c r="H754" s="19"/>
    </row>
    <row r="755" spans="1:8" ht="23.25" customHeight="1">
      <c r="A755" s="87"/>
      <c r="B755" s="99" t="s">
        <v>829</v>
      </c>
      <c r="C755" s="99"/>
      <c r="D755" s="99"/>
      <c r="E755" s="99"/>
      <c r="F755" s="87"/>
      <c r="G755" s="102"/>
      <c r="H755" s="19"/>
    </row>
    <row r="756" spans="1:8" ht="23.25" customHeight="1">
      <c r="A756" s="87"/>
      <c r="B756" s="99" t="s">
        <v>830</v>
      </c>
      <c r="C756" s="99"/>
      <c r="D756" s="99"/>
      <c r="E756" s="99"/>
      <c r="F756" s="87"/>
      <c r="G756" s="102"/>
      <c r="H756" s="19"/>
    </row>
    <row r="757" spans="1:8" ht="23.25" customHeight="1">
      <c r="A757" s="87"/>
      <c r="B757" s="99" t="s">
        <v>831</v>
      </c>
      <c r="C757" s="99"/>
      <c r="D757" s="99"/>
      <c r="E757" s="99"/>
      <c r="F757" s="87"/>
      <c r="G757" s="102"/>
      <c r="H757" s="19"/>
    </row>
    <row r="758" spans="1:8" ht="23.25" customHeight="1">
      <c r="A758" s="87"/>
      <c r="B758" s="99" t="s">
        <v>832</v>
      </c>
      <c r="C758" s="99"/>
      <c r="D758" s="99"/>
      <c r="E758" s="99"/>
      <c r="F758" s="87"/>
      <c r="G758" s="102"/>
      <c r="H758" s="19"/>
    </row>
    <row r="759" spans="1:8" ht="23.25" customHeight="1">
      <c r="A759" s="87"/>
      <c r="B759" s="99" t="s">
        <v>833</v>
      </c>
      <c r="C759" s="99"/>
      <c r="D759" s="99"/>
      <c r="E759" s="99"/>
      <c r="F759" s="87"/>
      <c r="G759" s="102"/>
      <c r="H759" s="19"/>
    </row>
    <row r="760" spans="1:8" ht="23.25" customHeight="1">
      <c r="A760" s="87"/>
      <c r="B760" s="99" t="s">
        <v>834</v>
      </c>
      <c r="C760" s="99"/>
      <c r="D760" s="99"/>
      <c r="E760" s="99"/>
      <c r="F760" s="87"/>
      <c r="G760" s="102"/>
      <c r="H760" s="19"/>
    </row>
    <row r="761" spans="1:8" ht="23.25" customHeight="1">
      <c r="A761" s="87"/>
      <c r="B761" s="99"/>
      <c r="C761" s="99"/>
      <c r="D761" s="99"/>
      <c r="E761" s="99"/>
      <c r="F761" s="87"/>
      <c r="G761" s="102"/>
      <c r="H761" s="19"/>
    </row>
    <row r="762" spans="1:8" ht="41.25" customHeight="1">
      <c r="A762" s="87" t="s">
        <v>197</v>
      </c>
      <c r="B762" s="99" t="s">
        <v>198</v>
      </c>
      <c r="C762" s="99"/>
      <c r="D762" s="99"/>
      <c r="E762" s="99"/>
      <c r="F762" s="87" t="s">
        <v>31</v>
      </c>
      <c r="G762" s="102">
        <v>1</v>
      </c>
      <c r="H762" s="19"/>
    </row>
    <row r="763" spans="1:8" ht="25.5" customHeight="1">
      <c r="A763" s="87"/>
      <c r="B763" s="99" t="s">
        <v>221</v>
      </c>
      <c r="C763" s="99"/>
      <c r="D763" s="99"/>
      <c r="E763" s="99"/>
      <c r="F763" s="87"/>
      <c r="G763" s="102"/>
      <c r="H763" s="19"/>
    </row>
    <row r="764" spans="1:8" ht="25.5" customHeight="1">
      <c r="A764" s="87"/>
      <c r="B764" s="99"/>
      <c r="C764" s="99"/>
      <c r="D764" s="99"/>
      <c r="E764" s="99"/>
      <c r="F764" s="87"/>
      <c r="G764" s="102"/>
      <c r="H764" s="19"/>
    </row>
    <row r="765" spans="1:8" ht="25.5" customHeight="1">
      <c r="A765" s="87" t="s">
        <v>269</v>
      </c>
      <c r="B765" s="99" t="s">
        <v>270</v>
      </c>
      <c r="C765" s="99"/>
      <c r="D765" s="99"/>
      <c r="E765" s="99"/>
      <c r="F765" s="87" t="s">
        <v>31</v>
      </c>
      <c r="G765" s="102">
        <v>1</v>
      </c>
      <c r="H765" s="19"/>
    </row>
    <row r="766" spans="1:8" ht="25.5" customHeight="1">
      <c r="A766" s="87"/>
      <c r="B766" s="99" t="s">
        <v>221</v>
      </c>
      <c r="C766" s="99"/>
      <c r="D766" s="99"/>
      <c r="E766" s="99"/>
      <c r="F766" s="87"/>
      <c r="G766" s="102"/>
      <c r="H766" s="19"/>
    </row>
    <row r="767" spans="1:8" ht="25.5" customHeight="1">
      <c r="A767" s="87"/>
      <c r="B767" s="99"/>
      <c r="C767" s="99"/>
      <c r="D767" s="99"/>
      <c r="E767" s="99"/>
      <c r="F767" s="87"/>
      <c r="G767" s="102"/>
      <c r="H767" s="19"/>
    </row>
    <row r="768" spans="1:8" ht="4.5" customHeight="1">
      <c r="A768" s="87"/>
      <c r="B768" s="99"/>
      <c r="C768" s="99"/>
      <c r="D768" s="99"/>
      <c r="E768" s="99"/>
      <c r="F768" s="87"/>
      <c r="G768" s="102"/>
      <c r="H768" s="19"/>
    </row>
    <row r="769" spans="1:8" ht="25.5" customHeight="1">
      <c r="A769" s="84">
        <v>10</v>
      </c>
      <c r="B769" s="96" t="s">
        <v>40</v>
      </c>
      <c r="C769" s="96"/>
      <c r="D769" s="96"/>
      <c r="E769" s="96"/>
      <c r="F769" s="87"/>
      <c r="G769" s="102"/>
      <c r="H769" s="19"/>
    </row>
    <row r="770" spans="1:8" ht="25.5" customHeight="1">
      <c r="A770" s="87" t="s">
        <v>565</v>
      </c>
      <c r="B770" s="99" t="s">
        <v>566</v>
      </c>
      <c r="C770" s="99"/>
      <c r="D770" s="99"/>
      <c r="E770" s="99"/>
      <c r="F770" s="87" t="s">
        <v>5</v>
      </c>
      <c r="G770" s="102">
        <v>29.16</v>
      </c>
      <c r="H770" s="19"/>
    </row>
    <row r="771" spans="1:8" ht="25.5" customHeight="1">
      <c r="A771" s="84"/>
      <c r="B771" s="99" t="s">
        <v>354</v>
      </c>
      <c r="C771" s="99"/>
      <c r="D771" s="99"/>
      <c r="E771" s="99"/>
      <c r="F771" s="87"/>
      <c r="G771" s="102"/>
      <c r="H771" s="19"/>
    </row>
    <row r="772" spans="1:8" ht="25.5" customHeight="1">
      <c r="A772" s="84"/>
      <c r="B772" s="96"/>
      <c r="C772" s="96"/>
      <c r="D772" s="96"/>
      <c r="E772" s="96"/>
      <c r="F772" s="87"/>
      <c r="G772" s="102"/>
      <c r="H772" s="19"/>
    </row>
    <row r="773" spans="1:8" ht="26.25" customHeight="1">
      <c r="A773" s="87">
        <v>79460</v>
      </c>
      <c r="B773" s="99" t="s">
        <v>567</v>
      </c>
      <c r="C773" s="99"/>
      <c r="D773" s="99"/>
      <c r="E773" s="99"/>
      <c r="F773" s="87" t="s">
        <v>5</v>
      </c>
      <c r="G773" s="102">
        <v>82.48</v>
      </c>
      <c r="H773" s="19"/>
    </row>
    <row r="774" spans="1:8" ht="23.25" customHeight="1">
      <c r="A774" s="87"/>
      <c r="B774" s="180" t="s">
        <v>539</v>
      </c>
      <c r="C774" s="99"/>
      <c r="D774" s="99"/>
      <c r="E774" s="99"/>
      <c r="F774" s="87"/>
      <c r="G774" s="102"/>
      <c r="H774" s="19"/>
    </row>
    <row r="775" spans="1:8" ht="23.25" customHeight="1">
      <c r="A775" s="87"/>
      <c r="B775" s="180" t="s">
        <v>540</v>
      </c>
      <c r="C775" s="99"/>
      <c r="D775" s="99"/>
      <c r="E775" s="99"/>
      <c r="F775" s="87"/>
      <c r="G775" s="102"/>
      <c r="H775" s="19"/>
    </row>
    <row r="776" spans="1:8" ht="23.25" customHeight="1">
      <c r="A776" s="87"/>
      <c r="B776" s="180" t="s">
        <v>541</v>
      </c>
      <c r="C776" s="99"/>
      <c r="D776" s="99"/>
      <c r="E776" s="99"/>
      <c r="F776" s="87"/>
      <c r="G776" s="102"/>
      <c r="H776" s="19"/>
    </row>
    <row r="777" spans="1:8" ht="25.5" customHeight="1">
      <c r="A777" s="87"/>
      <c r="B777" s="180" t="s">
        <v>542</v>
      </c>
      <c r="C777" s="99"/>
      <c r="D777" s="99"/>
      <c r="E777" s="99"/>
      <c r="F777" s="87"/>
      <c r="G777" s="102"/>
      <c r="H777" s="19"/>
    </row>
    <row r="778" spans="1:8" ht="25.5" customHeight="1">
      <c r="A778" s="87"/>
      <c r="B778" s="180"/>
      <c r="C778" s="99"/>
      <c r="D778" s="99"/>
      <c r="E778" s="99"/>
      <c r="F778" s="87"/>
      <c r="G778" s="102"/>
      <c r="H778" s="19"/>
    </row>
    <row r="779" spans="1:8" ht="25.5" customHeight="1">
      <c r="A779" s="87"/>
      <c r="B779" s="180" t="s">
        <v>568</v>
      </c>
      <c r="C779" s="99"/>
      <c r="D779" s="99"/>
      <c r="E779" s="99"/>
      <c r="F779" s="87"/>
      <c r="G779" s="102"/>
      <c r="H779" s="19"/>
    </row>
    <row r="780" spans="1:8" ht="25.5" customHeight="1">
      <c r="A780" s="87"/>
      <c r="B780" s="180" t="s">
        <v>569</v>
      </c>
      <c r="C780" s="99"/>
      <c r="D780" s="99"/>
      <c r="E780" s="99"/>
      <c r="F780" s="87"/>
      <c r="G780" s="102"/>
      <c r="H780" s="19"/>
    </row>
    <row r="781" spans="1:8" ht="25.5" customHeight="1">
      <c r="A781" s="87"/>
      <c r="B781" s="180" t="s">
        <v>570</v>
      </c>
      <c r="C781" s="99"/>
      <c r="D781" s="99"/>
      <c r="E781" s="99"/>
      <c r="F781" s="87"/>
      <c r="G781" s="102"/>
      <c r="H781" s="19"/>
    </row>
    <row r="782" spans="1:8" ht="25.5" customHeight="1">
      <c r="A782" s="87"/>
      <c r="B782" s="180"/>
      <c r="C782" s="99"/>
      <c r="D782" s="99"/>
      <c r="E782" s="99"/>
      <c r="F782" s="87"/>
      <c r="G782" s="102"/>
      <c r="H782" s="19"/>
    </row>
    <row r="783" spans="1:8" ht="25.5" customHeight="1">
      <c r="A783" s="87"/>
      <c r="B783" s="99"/>
      <c r="C783" s="99"/>
      <c r="D783" s="99"/>
      <c r="E783" s="99"/>
      <c r="F783" s="87"/>
      <c r="G783" s="102"/>
      <c r="H783" s="19"/>
    </row>
    <row r="784" spans="1:8" ht="28.5" customHeight="1">
      <c r="A784" s="87">
        <v>6082</v>
      </c>
      <c r="B784" s="99" t="s">
        <v>317</v>
      </c>
      <c r="C784" s="99"/>
      <c r="D784" s="99"/>
      <c r="E784" s="99"/>
      <c r="F784" s="87" t="s">
        <v>5</v>
      </c>
      <c r="G784" s="102">
        <v>159.72</v>
      </c>
      <c r="H784" s="19"/>
    </row>
    <row r="785" spans="1:8" ht="28.5" customHeight="1">
      <c r="A785" s="87"/>
      <c r="B785" s="99" t="s">
        <v>227</v>
      </c>
      <c r="C785" s="99"/>
      <c r="D785" s="99"/>
      <c r="E785" s="99"/>
      <c r="F785" s="87"/>
      <c r="G785" s="102"/>
      <c r="H785" s="19"/>
    </row>
    <row r="786" spans="1:8" ht="28.5" customHeight="1">
      <c r="A786" s="87"/>
      <c r="B786" s="99" t="s">
        <v>228</v>
      </c>
      <c r="C786" s="99"/>
      <c r="D786" s="99"/>
      <c r="E786" s="99"/>
      <c r="F786" s="87"/>
      <c r="G786" s="102"/>
      <c r="H786" s="19"/>
    </row>
    <row r="787" spans="1:8" ht="28.5" customHeight="1">
      <c r="A787" s="87"/>
      <c r="B787" s="99" t="s">
        <v>321</v>
      </c>
      <c r="C787" s="99"/>
      <c r="D787" s="99"/>
      <c r="E787" s="99"/>
      <c r="F787" s="87"/>
      <c r="G787" s="102"/>
      <c r="H787" s="19"/>
    </row>
    <row r="788" spans="1:8" ht="28.5" customHeight="1">
      <c r="A788" s="87"/>
      <c r="B788" s="107" t="s">
        <v>559</v>
      </c>
      <c r="C788" s="99"/>
      <c r="D788" s="99"/>
      <c r="E788" s="99"/>
      <c r="F788" s="87"/>
      <c r="G788" s="102"/>
      <c r="H788" s="19"/>
    </row>
    <row r="789" spans="1:8" ht="28.5" customHeight="1">
      <c r="A789" s="87"/>
      <c r="B789" s="99" t="s">
        <v>560</v>
      </c>
      <c r="C789" s="99"/>
      <c r="D789" s="99"/>
      <c r="E789" s="99"/>
      <c r="F789" s="87"/>
      <c r="G789" s="102"/>
      <c r="H789" s="19"/>
    </row>
    <row r="790" spans="1:8" ht="28.5" customHeight="1">
      <c r="A790" s="87"/>
      <c r="B790" s="99"/>
      <c r="C790" s="99"/>
      <c r="D790" s="99"/>
      <c r="E790" s="99"/>
      <c r="F790" s="87"/>
      <c r="G790" s="102"/>
      <c r="H790" s="19"/>
    </row>
    <row r="791" spans="1:8" ht="4.5" customHeight="1">
      <c r="A791" s="27"/>
      <c r="B791" s="28"/>
      <c r="C791" s="28"/>
      <c r="D791" s="28"/>
      <c r="E791" s="28"/>
      <c r="F791" s="27"/>
      <c r="G791" s="48"/>
      <c r="H791" s="19"/>
    </row>
    <row r="792" spans="1:8" ht="12.75">
      <c r="A792" s="80"/>
      <c r="B792" s="81"/>
      <c r="C792" s="81"/>
      <c r="D792" s="81"/>
      <c r="E792" s="81"/>
      <c r="F792" s="82"/>
      <c r="G792" s="82"/>
      <c r="H792" s="20"/>
    </row>
    <row r="793" spans="1:8" ht="12.75">
      <c r="A793" s="71"/>
      <c r="B793" s="83"/>
      <c r="C793" s="83"/>
      <c r="D793" s="83"/>
      <c r="E793" s="83"/>
      <c r="F793" s="82"/>
      <c r="G793" s="82"/>
      <c r="H793" s="20"/>
    </row>
    <row r="794" spans="1:8" ht="13.5" customHeight="1">
      <c r="A794" s="60"/>
      <c r="B794" s="60"/>
      <c r="C794" s="60"/>
      <c r="D794" s="60"/>
      <c r="E794" s="60"/>
      <c r="F794" s="291"/>
      <c r="G794" s="60"/>
      <c r="H794" s="22"/>
    </row>
    <row r="795" spans="1:8" ht="12.75">
      <c r="A795" s="60"/>
      <c r="B795" s="60"/>
      <c r="C795" s="60"/>
      <c r="D795" s="60"/>
      <c r="E795" s="60"/>
      <c r="F795" s="291"/>
      <c r="G795" s="60"/>
      <c r="H795" s="22"/>
    </row>
    <row r="796" spans="1:8" ht="12.75">
      <c r="A796" s="60"/>
      <c r="B796" s="60"/>
      <c r="C796" s="60"/>
      <c r="D796" s="60"/>
      <c r="E796" s="60"/>
      <c r="F796" s="291"/>
      <c r="G796" s="60"/>
      <c r="H796" s="22"/>
    </row>
    <row r="797" spans="1:8" ht="12.75">
      <c r="A797" s="60"/>
      <c r="B797" s="60"/>
      <c r="C797" s="60"/>
      <c r="D797" s="60"/>
      <c r="E797" s="60"/>
      <c r="F797" s="291"/>
      <c r="G797" s="60"/>
      <c r="H797" s="5"/>
    </row>
    <row r="798" spans="1:8" ht="12.75">
      <c r="A798" s="60"/>
      <c r="B798" s="60"/>
      <c r="C798" s="60"/>
      <c r="D798" s="60"/>
      <c r="E798" s="60"/>
      <c r="F798" s="291"/>
      <c r="G798" s="60"/>
      <c r="H798" s="5"/>
    </row>
    <row r="799" spans="1:8" ht="12.75">
      <c r="A799" s="60"/>
      <c r="B799" s="60"/>
      <c r="C799" s="60"/>
      <c r="D799" s="60"/>
      <c r="E799" s="60"/>
      <c r="F799" s="60"/>
      <c r="G799" s="60"/>
      <c r="H799" s="5"/>
    </row>
    <row r="800" spans="1:8" ht="12.75">
      <c r="A800" s="60"/>
      <c r="B800" s="60"/>
      <c r="C800" s="60"/>
      <c r="D800" s="60"/>
      <c r="E800" s="60"/>
      <c r="F800" s="60"/>
      <c r="G800" s="60"/>
      <c r="H800" s="5"/>
    </row>
    <row r="801" spans="1:8" ht="12.75">
      <c r="A801" s="60"/>
      <c r="B801" s="60"/>
      <c r="C801" s="60"/>
      <c r="D801" s="60"/>
      <c r="E801" s="60"/>
      <c r="F801" s="60"/>
      <c r="G801" s="60"/>
      <c r="H801" s="5"/>
    </row>
    <row r="802" spans="1:8" ht="12.75">
      <c r="A802" s="60"/>
      <c r="B802" s="60"/>
      <c r="C802" s="60"/>
      <c r="D802" s="60"/>
      <c r="E802" s="60"/>
      <c r="F802" s="60"/>
      <c r="G802" s="60"/>
      <c r="H802" s="5"/>
    </row>
    <row r="803" spans="1:8" ht="12.75">
      <c r="A803" s="60"/>
      <c r="B803" s="60"/>
      <c r="C803" s="60"/>
      <c r="D803" s="60"/>
      <c r="E803" s="60"/>
      <c r="F803" s="60"/>
      <c r="G803" s="60"/>
      <c r="H803" s="5"/>
    </row>
    <row r="804" spans="1:8" ht="12.75">
      <c r="A804" s="60"/>
      <c r="B804" s="60"/>
      <c r="C804" s="60"/>
      <c r="D804" s="60"/>
      <c r="E804" s="60"/>
      <c r="F804" s="60"/>
      <c r="G804" s="60"/>
      <c r="H804" s="5"/>
    </row>
    <row r="805" spans="1:8" ht="12.75">
      <c r="A805" s="5"/>
      <c r="B805" s="5"/>
      <c r="C805" s="5"/>
      <c r="D805" s="5"/>
      <c r="E805" s="5"/>
      <c r="F805" s="5"/>
      <c r="G805" s="5"/>
      <c r="H805" s="5"/>
    </row>
  </sheetData>
  <sheetProtection password="EBD5" sheet="1" selectLockedCells="1"/>
  <mergeCells count="32">
    <mergeCell ref="C415:E415"/>
    <mergeCell ref="C701:E701"/>
    <mergeCell ref="C658:E658"/>
    <mergeCell ref="F794:F798"/>
    <mergeCell ref="A12:A14"/>
    <mergeCell ref="B12:B14"/>
    <mergeCell ref="F12:F14"/>
    <mergeCell ref="C710:E710"/>
    <mergeCell ref="C512:E512"/>
    <mergeCell ref="C717:E717"/>
    <mergeCell ref="C723:E723"/>
    <mergeCell ref="C337:E337"/>
    <mergeCell ref="C530:E530"/>
    <mergeCell ref="C751:E751"/>
    <mergeCell ref="C548:E548"/>
    <mergeCell ref="C291:E291"/>
    <mergeCell ref="C178:E178"/>
    <mergeCell ref="C316:E316"/>
    <mergeCell ref="C609:E609"/>
    <mergeCell ref="C591:E591"/>
    <mergeCell ref="C621:E621"/>
    <mergeCell ref="C633:E633"/>
    <mergeCell ref="C566:E566"/>
    <mergeCell ref="A1:A5"/>
    <mergeCell ref="B1:G3"/>
    <mergeCell ref="B4:G5"/>
    <mergeCell ref="A6:B6"/>
    <mergeCell ref="A7:B7"/>
    <mergeCell ref="B15:G15"/>
    <mergeCell ref="A9:F9"/>
    <mergeCell ref="G12:G14"/>
    <mergeCell ref="C12:E14"/>
  </mergeCells>
  <printOptions horizontalCentered="1"/>
  <pageMargins left="0.4330708661417323" right="0.11811023622047245" top="0.4330708661417323" bottom="0.7086614173228347" header="0.2755905511811024" footer="0.31496062992125984"/>
  <pageSetup fitToHeight="13" fitToWidth="1" horizontalDpi="360" verticalDpi="360" orientation="portrait" paperSize="9" scale="48" r:id="rId2"/>
  <rowBreaks count="13" manualBreakCount="13">
    <brk id="65" max="6" man="1"/>
    <brk id="128" max="6" man="1"/>
    <brk id="192" max="6" man="1"/>
    <brk id="247" max="6" man="1"/>
    <brk id="303" max="6" man="1"/>
    <brk id="359" max="6" man="1"/>
    <brk id="414" max="6" man="1"/>
    <brk id="466" max="6" man="1"/>
    <brk id="519" max="6" man="1"/>
    <brk id="572" max="6" man="1"/>
    <brk id="625" max="6" man="1"/>
    <brk id="682" max="6" man="1"/>
    <brk id="738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2"/>
  <sheetViews>
    <sheetView showGridLines="0" view="pageBreakPreview" zoomScale="70" zoomScaleSheetLayoutView="70" zoomScalePageLayoutView="0" workbookViewId="0" topLeftCell="A1">
      <selection activeCell="B327" sqref="B327"/>
    </sheetView>
  </sheetViews>
  <sheetFormatPr defaultColWidth="9.140625" defaultRowHeight="12.75"/>
  <cols>
    <col min="1" max="1" width="14.8515625" style="0" customWidth="1"/>
    <col min="2" max="2" width="121.57421875" style="0" customWidth="1"/>
    <col min="3" max="3" width="13.8515625" style="0" customWidth="1"/>
  </cols>
  <sheetData>
    <row r="1" spans="1:3" ht="24.75" customHeight="1">
      <c r="A1" s="272"/>
      <c r="B1" s="274" t="s">
        <v>148</v>
      </c>
      <c r="C1" s="1"/>
    </row>
    <row r="2" spans="1:3" ht="24.75" customHeight="1">
      <c r="A2" s="273"/>
      <c r="B2" s="275"/>
      <c r="C2" s="1"/>
    </row>
    <row r="3" spans="1:3" ht="24.75" customHeight="1">
      <c r="A3" s="273"/>
      <c r="B3" s="275"/>
      <c r="C3" s="1"/>
    </row>
    <row r="4" spans="1:3" ht="24.75" customHeight="1">
      <c r="A4" s="273"/>
      <c r="B4" s="275" t="s">
        <v>331</v>
      </c>
      <c r="C4" s="1"/>
    </row>
    <row r="5" spans="1:3" ht="21" customHeight="1">
      <c r="A5" s="273"/>
      <c r="B5" s="275"/>
      <c r="C5" s="1"/>
    </row>
    <row r="6" spans="1:3" ht="26.25" customHeight="1">
      <c r="A6" s="277" t="s">
        <v>32</v>
      </c>
      <c r="B6" s="277"/>
      <c r="C6" s="1"/>
    </row>
    <row r="7" spans="1:3" ht="22.5" customHeight="1">
      <c r="A7" s="277" t="s">
        <v>33</v>
      </c>
      <c r="B7" s="277"/>
      <c r="C7" s="1"/>
    </row>
    <row r="8" spans="1:3" ht="4.5" customHeight="1">
      <c r="A8" s="226"/>
      <c r="B8" s="124"/>
      <c r="C8" s="1"/>
    </row>
    <row r="9" spans="1:3" ht="30" customHeight="1">
      <c r="A9" s="293" t="s">
        <v>679</v>
      </c>
      <c r="B9" s="293"/>
      <c r="C9" s="5"/>
    </row>
    <row r="10" spans="1:3" ht="24" customHeight="1">
      <c r="A10" s="227"/>
      <c r="B10" s="227"/>
      <c r="C10" s="5"/>
    </row>
    <row r="11" spans="1:3" ht="17.25" customHeight="1">
      <c r="A11" s="227"/>
      <c r="B11" s="228" t="s">
        <v>230</v>
      </c>
      <c r="C11" s="5"/>
    </row>
    <row r="12" spans="1:3" ht="18.75" customHeight="1">
      <c r="A12" s="227"/>
      <c r="B12" s="229" t="s">
        <v>190</v>
      </c>
      <c r="C12" s="5"/>
    </row>
    <row r="13" spans="1:3" ht="19.5" customHeight="1">
      <c r="A13" s="227"/>
      <c r="B13" s="229" t="s">
        <v>191</v>
      </c>
      <c r="C13" s="5"/>
    </row>
    <row r="14" spans="1:3" ht="20.25" customHeight="1">
      <c r="A14" s="227"/>
      <c r="B14" s="229" t="s">
        <v>192</v>
      </c>
      <c r="C14" s="5"/>
    </row>
    <row r="15" spans="1:3" ht="15.75" customHeight="1">
      <c r="A15" s="227"/>
      <c r="B15" s="229" t="s">
        <v>193</v>
      </c>
      <c r="C15" s="5"/>
    </row>
    <row r="16" spans="1:3" ht="17.25" customHeight="1">
      <c r="A16" s="227"/>
      <c r="B16" s="229" t="s">
        <v>888</v>
      </c>
      <c r="C16" s="5"/>
    </row>
    <row r="17" spans="1:3" ht="17.25" customHeight="1">
      <c r="A17" s="227"/>
      <c r="B17" s="229" t="s">
        <v>889</v>
      </c>
      <c r="C17" s="5"/>
    </row>
    <row r="18" spans="1:3" ht="21.75" customHeight="1">
      <c r="A18" s="227"/>
      <c r="B18" s="227"/>
      <c r="C18" s="5"/>
    </row>
    <row r="19" spans="1:3" ht="12.75" customHeight="1">
      <c r="A19" s="236" t="s">
        <v>153</v>
      </c>
      <c r="B19" s="236" t="s">
        <v>150</v>
      </c>
      <c r="C19" s="5"/>
    </row>
    <row r="20" spans="1:3" ht="12.75" customHeight="1">
      <c r="A20" s="236"/>
      <c r="B20" s="236"/>
      <c r="C20" s="5"/>
    </row>
    <row r="21" spans="1:3" ht="0.75" customHeight="1">
      <c r="A21" s="236"/>
      <c r="B21" s="236"/>
      <c r="C21" s="23"/>
    </row>
    <row r="22" spans="1:3" ht="28.5" customHeight="1">
      <c r="A22" s="85" t="s">
        <v>273</v>
      </c>
      <c r="B22" s="86" t="s">
        <v>90</v>
      </c>
      <c r="C22" s="18"/>
    </row>
    <row r="23" spans="1:3" ht="31.5" customHeight="1">
      <c r="A23" s="88" t="s">
        <v>627</v>
      </c>
      <c r="B23" s="89" t="s">
        <v>628</v>
      </c>
      <c r="C23" s="20"/>
    </row>
    <row r="24" spans="1:3" ht="33.75" customHeight="1">
      <c r="A24" s="88"/>
      <c r="B24" s="230" t="s">
        <v>887</v>
      </c>
      <c r="C24" s="20"/>
    </row>
    <row r="25" spans="1:3" ht="22.5" customHeight="1">
      <c r="A25" s="88"/>
      <c r="B25" s="89"/>
      <c r="C25" s="20"/>
    </row>
    <row r="26" spans="1:3" ht="4.5" customHeight="1">
      <c r="A26" s="93"/>
      <c r="B26" s="94"/>
      <c r="C26" s="19"/>
    </row>
    <row r="27" spans="1:3" ht="21.75" customHeight="1">
      <c r="A27" s="84">
        <v>2</v>
      </c>
      <c r="B27" s="96" t="s">
        <v>25</v>
      </c>
      <c r="C27" s="19"/>
    </row>
    <row r="28" spans="1:3" ht="24.75" customHeight="1">
      <c r="A28" s="88" t="s">
        <v>305</v>
      </c>
      <c r="B28" s="89" t="s">
        <v>306</v>
      </c>
      <c r="C28" s="19"/>
    </row>
    <row r="29" spans="1:3" ht="36.75" customHeight="1">
      <c r="A29" s="88"/>
      <c r="B29" s="89" t="s">
        <v>890</v>
      </c>
      <c r="C29" s="19"/>
    </row>
    <row r="30" spans="1:3" ht="18.75" customHeight="1">
      <c r="A30" s="88"/>
      <c r="B30" s="89"/>
      <c r="C30" s="19"/>
    </row>
    <row r="31" spans="1:3" ht="31.5" customHeight="1">
      <c r="A31" s="88" t="s">
        <v>375</v>
      </c>
      <c r="B31" s="89" t="s">
        <v>376</v>
      </c>
      <c r="C31" s="19"/>
    </row>
    <row r="32" spans="1:3" ht="33.75" customHeight="1">
      <c r="A32" s="88"/>
      <c r="B32" s="89" t="s">
        <v>891</v>
      </c>
      <c r="C32" s="19"/>
    </row>
    <row r="33" spans="1:3" ht="21.75" customHeight="1">
      <c r="A33" s="88"/>
      <c r="B33" s="89"/>
      <c r="C33" s="19"/>
    </row>
    <row r="34" spans="1:3" ht="21.75" customHeight="1">
      <c r="A34" s="88" t="s">
        <v>377</v>
      </c>
      <c r="B34" s="89" t="s">
        <v>378</v>
      </c>
      <c r="C34" s="19"/>
    </row>
    <row r="35" spans="1:3" ht="27.75" customHeight="1">
      <c r="A35" s="88"/>
      <c r="B35" s="89" t="s">
        <v>613</v>
      </c>
      <c r="C35" s="19"/>
    </row>
    <row r="36" spans="1:3" ht="21.75" customHeight="1">
      <c r="A36" s="88"/>
      <c r="B36" s="89"/>
      <c r="C36" s="19"/>
    </row>
    <row r="37" spans="1:3" ht="21.75" customHeight="1">
      <c r="A37" s="98" t="s">
        <v>24</v>
      </c>
      <c r="B37" s="99" t="s">
        <v>23</v>
      </c>
      <c r="C37" s="19"/>
    </row>
    <row r="38" spans="1:3" ht="27" customHeight="1">
      <c r="A38" s="88"/>
      <c r="B38" s="89" t="s">
        <v>892</v>
      </c>
      <c r="C38" s="19"/>
    </row>
    <row r="39" spans="1:3" ht="21.75" customHeight="1">
      <c r="A39" s="88"/>
      <c r="B39" s="89"/>
      <c r="C39" s="19"/>
    </row>
    <row r="40" spans="1:3" ht="21.75" customHeight="1">
      <c r="A40" s="87" t="s">
        <v>43</v>
      </c>
      <c r="B40" s="99" t="s">
        <v>44</v>
      </c>
      <c r="C40" s="19"/>
    </row>
    <row r="41" spans="1:3" ht="42.75" customHeight="1">
      <c r="A41" s="88"/>
      <c r="B41" s="89" t="s">
        <v>899</v>
      </c>
      <c r="C41" s="19"/>
    </row>
    <row r="42" spans="1:3" ht="21.75" customHeight="1">
      <c r="A42" s="88"/>
      <c r="B42" s="89"/>
      <c r="C42" s="19"/>
    </row>
    <row r="43" spans="1:3" ht="4.5" customHeight="1">
      <c r="A43" s="93"/>
      <c r="B43" s="94"/>
      <c r="C43" s="19"/>
    </row>
    <row r="44" spans="1:3" ht="25.5" customHeight="1">
      <c r="A44" s="84">
        <v>3</v>
      </c>
      <c r="B44" s="96" t="s">
        <v>26</v>
      </c>
      <c r="C44" s="19"/>
    </row>
    <row r="45" spans="1:3" ht="24" customHeight="1">
      <c r="A45" s="87">
        <v>93358</v>
      </c>
      <c r="B45" s="99" t="s">
        <v>335</v>
      </c>
      <c r="C45" s="19"/>
    </row>
    <row r="46" spans="1:3" ht="31.5" customHeight="1">
      <c r="A46" s="87"/>
      <c r="B46" s="99" t="s">
        <v>893</v>
      </c>
      <c r="C46" s="19"/>
    </row>
    <row r="47" spans="1:3" ht="19.5" customHeight="1">
      <c r="A47" s="87"/>
      <c r="B47" s="99" t="s">
        <v>631</v>
      </c>
      <c r="C47" s="19"/>
    </row>
    <row r="48" spans="1:3" ht="19.5" customHeight="1">
      <c r="A48" s="87"/>
      <c r="B48" s="99" t="s">
        <v>234</v>
      </c>
      <c r="C48" s="19"/>
    </row>
    <row r="49" spans="1:3" ht="33" customHeight="1">
      <c r="A49" s="88"/>
      <c r="B49" s="99" t="s">
        <v>894</v>
      </c>
      <c r="C49" s="19"/>
    </row>
    <row r="50" spans="1:3" ht="23.25" customHeight="1">
      <c r="A50" s="88"/>
      <c r="B50" s="99" t="s">
        <v>900</v>
      </c>
      <c r="C50" s="19"/>
    </row>
    <row r="51" spans="1:3" ht="19.5" customHeight="1">
      <c r="A51" s="88"/>
      <c r="B51" s="89" t="s">
        <v>901</v>
      </c>
      <c r="C51" s="19"/>
    </row>
    <row r="52" spans="1:3" ht="19.5" customHeight="1">
      <c r="A52" s="88"/>
      <c r="B52" s="89"/>
      <c r="C52" s="19"/>
    </row>
    <row r="53" spans="1:3" ht="24" customHeight="1">
      <c r="A53" s="87" t="s">
        <v>55</v>
      </c>
      <c r="B53" s="99" t="s">
        <v>336</v>
      </c>
      <c r="C53" s="19"/>
    </row>
    <row r="54" spans="1:3" ht="24" customHeight="1">
      <c r="A54" s="87"/>
      <c r="B54" s="99" t="s">
        <v>902</v>
      </c>
      <c r="C54" s="19"/>
    </row>
    <row r="55" spans="1:3" ht="30.75" customHeight="1">
      <c r="A55" s="87"/>
      <c r="B55" s="99" t="s">
        <v>903</v>
      </c>
      <c r="C55" s="19"/>
    </row>
    <row r="56" spans="1:3" ht="18.75" customHeight="1">
      <c r="A56" s="87"/>
      <c r="B56" s="99" t="s">
        <v>895</v>
      </c>
      <c r="C56" s="19"/>
    </row>
    <row r="57" spans="1:3" ht="18.75" customHeight="1">
      <c r="A57" s="87"/>
      <c r="B57" s="99"/>
      <c r="C57" s="19"/>
    </row>
    <row r="58" spans="1:3" ht="22.5" customHeight="1">
      <c r="A58" s="87">
        <v>72897</v>
      </c>
      <c r="B58" s="99" t="s">
        <v>307</v>
      </c>
      <c r="C58" s="19"/>
    </row>
    <row r="59" spans="1:3" ht="29.25" customHeight="1">
      <c r="A59" s="87"/>
      <c r="B59" s="99" t="s">
        <v>896</v>
      </c>
      <c r="C59" s="19"/>
    </row>
    <row r="60" spans="1:3" ht="22.5" customHeight="1">
      <c r="A60" s="87"/>
      <c r="B60" s="99"/>
      <c r="C60" s="19"/>
    </row>
    <row r="61" spans="1:3" ht="22.5" customHeight="1">
      <c r="A61" s="88" t="s">
        <v>448</v>
      </c>
      <c r="B61" s="89" t="s">
        <v>449</v>
      </c>
      <c r="C61" s="20"/>
    </row>
    <row r="62" spans="1:3" ht="28.5" customHeight="1">
      <c r="A62" s="88"/>
      <c r="B62" s="99" t="s">
        <v>897</v>
      </c>
      <c r="C62" s="20"/>
    </row>
    <row r="63" spans="1:3" ht="22.5" customHeight="1">
      <c r="A63" s="88"/>
      <c r="B63" s="89"/>
      <c r="C63" s="20"/>
    </row>
    <row r="64" spans="1:3" ht="4.5" customHeight="1">
      <c r="A64" s="87"/>
      <c r="B64" s="96"/>
      <c r="C64" s="20"/>
    </row>
    <row r="65" spans="1:3" ht="24.75" customHeight="1">
      <c r="A65" s="85" t="s">
        <v>276</v>
      </c>
      <c r="B65" s="96" t="s">
        <v>34</v>
      </c>
      <c r="C65" s="20"/>
    </row>
    <row r="66" spans="1:3" ht="25.5" customHeight="1">
      <c r="A66" s="101">
        <v>73616</v>
      </c>
      <c r="B66" s="99" t="s">
        <v>60</v>
      </c>
      <c r="C66" s="20"/>
    </row>
    <row r="67" spans="1:3" ht="33.75" customHeight="1">
      <c r="A67" s="101"/>
      <c r="B67" s="99" t="s">
        <v>898</v>
      </c>
      <c r="C67" s="20"/>
    </row>
    <row r="68" spans="1:3" ht="33.75" customHeight="1">
      <c r="A68" s="101"/>
      <c r="B68" s="99" t="s">
        <v>904</v>
      </c>
      <c r="C68" s="20"/>
    </row>
    <row r="69" spans="1:3" ht="25.5" customHeight="1">
      <c r="A69" s="101"/>
      <c r="B69" s="99"/>
      <c r="C69" s="20"/>
    </row>
    <row r="70" spans="1:3" ht="24" customHeight="1">
      <c r="A70" s="98" t="s">
        <v>308</v>
      </c>
      <c r="B70" s="99" t="s">
        <v>309</v>
      </c>
      <c r="C70" s="20"/>
    </row>
    <row r="71" spans="1:3" ht="29.25" customHeight="1">
      <c r="A71" s="98"/>
      <c r="B71" s="99" t="s">
        <v>905</v>
      </c>
      <c r="C71" s="20"/>
    </row>
    <row r="72" spans="1:3" ht="24" customHeight="1">
      <c r="A72" s="98"/>
      <c r="B72" s="99"/>
      <c r="C72" s="20"/>
    </row>
    <row r="73" spans="1:3" ht="24.75" customHeight="1">
      <c r="A73" s="88" t="s">
        <v>157</v>
      </c>
      <c r="B73" s="89" t="s">
        <v>158</v>
      </c>
      <c r="C73" s="20"/>
    </row>
    <row r="74" spans="1:3" ht="24.75" customHeight="1">
      <c r="A74" s="88"/>
      <c r="B74" s="89" t="s">
        <v>235</v>
      </c>
      <c r="C74" s="20"/>
    </row>
    <row r="75" spans="1:3" ht="24.75" customHeight="1">
      <c r="A75" s="88"/>
      <c r="B75" s="89" t="s">
        <v>632</v>
      </c>
      <c r="C75" s="20"/>
    </row>
    <row r="76" spans="1:3" ht="57.75" customHeight="1">
      <c r="A76" s="88"/>
      <c r="B76" s="89" t="s">
        <v>907</v>
      </c>
      <c r="C76" s="20"/>
    </row>
    <row r="77" spans="1:3" ht="24.75" customHeight="1">
      <c r="A77" s="88"/>
      <c r="B77" s="89"/>
      <c r="C77" s="20"/>
    </row>
    <row r="78" spans="1:3" ht="24" customHeight="1">
      <c r="A78" s="127" t="s">
        <v>358</v>
      </c>
      <c r="B78" s="128" t="s">
        <v>612</v>
      </c>
      <c r="C78" s="20"/>
    </row>
    <row r="79" spans="1:3" ht="24" customHeight="1">
      <c r="A79" s="88"/>
      <c r="B79" s="89" t="s">
        <v>236</v>
      </c>
      <c r="C79" s="20"/>
    </row>
    <row r="80" spans="1:3" ht="24" customHeight="1">
      <c r="A80" s="88"/>
      <c r="B80" s="89" t="s">
        <v>633</v>
      </c>
      <c r="C80" s="20"/>
    </row>
    <row r="81" spans="1:3" ht="57.75" customHeight="1">
      <c r="A81" s="88"/>
      <c r="B81" s="89" t="s">
        <v>906</v>
      </c>
      <c r="C81" s="20"/>
    </row>
    <row r="82" spans="1:3" ht="24" customHeight="1">
      <c r="A82" s="88"/>
      <c r="B82" s="89"/>
      <c r="C82" s="20"/>
    </row>
    <row r="83" spans="1:3" ht="4.5" customHeight="1">
      <c r="A83" s="87"/>
      <c r="B83" s="96"/>
      <c r="C83" s="19"/>
    </row>
    <row r="84" spans="1:3" ht="31.5" customHeight="1">
      <c r="A84" s="85" t="s">
        <v>277</v>
      </c>
      <c r="B84" s="96" t="s">
        <v>36</v>
      </c>
      <c r="C84" s="19"/>
    </row>
    <row r="85" spans="1:3" ht="34.5" customHeight="1">
      <c r="A85" s="88" t="s">
        <v>338</v>
      </c>
      <c r="B85" s="89" t="s">
        <v>339</v>
      </c>
      <c r="C85" s="19"/>
    </row>
    <row r="86" spans="1:3" ht="22.5" customHeight="1">
      <c r="A86" s="85"/>
      <c r="B86" s="99" t="s">
        <v>634</v>
      </c>
      <c r="C86" s="19"/>
    </row>
    <row r="87" spans="1:3" ht="22.5" customHeight="1">
      <c r="A87" s="85"/>
      <c r="B87" s="99" t="s">
        <v>237</v>
      </c>
      <c r="C87" s="19"/>
    </row>
    <row r="88" spans="1:3" ht="22.5" customHeight="1">
      <c r="A88" s="85"/>
      <c r="B88" s="99" t="s">
        <v>909</v>
      </c>
      <c r="C88" s="19"/>
    </row>
    <row r="89" spans="1:3" ht="36.75" customHeight="1">
      <c r="A89" s="85"/>
      <c r="B89" s="99" t="s">
        <v>910</v>
      </c>
      <c r="C89" s="19"/>
    </row>
    <row r="90" spans="1:3" ht="22.5" customHeight="1">
      <c r="A90" s="85"/>
      <c r="B90" s="99" t="s">
        <v>908</v>
      </c>
      <c r="C90" s="19"/>
    </row>
    <row r="91" spans="1:3" ht="22.5" customHeight="1">
      <c r="A91" s="85"/>
      <c r="B91" s="99"/>
      <c r="C91" s="19"/>
    </row>
    <row r="92" spans="1:3" ht="28.5" customHeight="1">
      <c r="A92" s="88" t="s">
        <v>697</v>
      </c>
      <c r="B92" s="89" t="s">
        <v>698</v>
      </c>
      <c r="C92" s="19"/>
    </row>
    <row r="93" spans="1:3" ht="22.5" customHeight="1">
      <c r="A93" s="85"/>
      <c r="B93" s="99" t="s">
        <v>634</v>
      </c>
      <c r="C93" s="19"/>
    </row>
    <row r="94" spans="1:3" ht="22.5" customHeight="1">
      <c r="A94" s="85"/>
      <c r="B94" s="99" t="s">
        <v>237</v>
      </c>
      <c r="C94" s="19"/>
    </row>
    <row r="95" spans="1:3" ht="31.5" customHeight="1">
      <c r="A95" s="85"/>
      <c r="B95" s="99" t="s">
        <v>910</v>
      </c>
      <c r="C95" s="19"/>
    </row>
    <row r="96" spans="1:3" ht="22.5" customHeight="1">
      <c r="A96" s="85"/>
      <c r="B96" s="99" t="s">
        <v>908</v>
      </c>
      <c r="C96" s="19"/>
    </row>
    <row r="97" spans="1:3" ht="22.5" customHeight="1">
      <c r="A97" s="85"/>
      <c r="B97" s="99"/>
      <c r="C97" s="19"/>
    </row>
    <row r="98" spans="1:3" ht="22.5" customHeight="1">
      <c r="A98" s="88" t="s">
        <v>448</v>
      </c>
      <c r="B98" s="89" t="s">
        <v>449</v>
      </c>
      <c r="C98" s="19"/>
    </row>
    <row r="99" spans="1:3" ht="22.5" customHeight="1">
      <c r="A99" s="85"/>
      <c r="B99" s="99" t="s">
        <v>663</v>
      </c>
      <c r="C99" s="19"/>
    </row>
    <row r="100" spans="1:3" ht="22.5" customHeight="1">
      <c r="A100" s="85"/>
      <c r="B100" s="99"/>
      <c r="C100" s="19"/>
    </row>
    <row r="101" spans="1:3" ht="22.5" customHeight="1">
      <c r="A101" s="88" t="s">
        <v>451</v>
      </c>
      <c r="B101" s="89" t="s">
        <v>452</v>
      </c>
      <c r="C101" s="19"/>
    </row>
    <row r="102" spans="1:3" ht="31.5" customHeight="1">
      <c r="A102" s="85"/>
      <c r="B102" s="99" t="s">
        <v>636</v>
      </c>
      <c r="C102" s="19"/>
    </row>
    <row r="103" spans="1:3" ht="22.5" customHeight="1">
      <c r="A103" s="85"/>
      <c r="B103" s="99"/>
      <c r="C103" s="19"/>
    </row>
    <row r="104" spans="1:3" ht="22.5" customHeight="1">
      <c r="A104" s="88" t="s">
        <v>448</v>
      </c>
      <c r="B104" s="89" t="s">
        <v>449</v>
      </c>
      <c r="C104" s="19"/>
    </row>
    <row r="105" spans="1:3" ht="22.5" customHeight="1">
      <c r="A105" s="85"/>
      <c r="B105" s="99" t="s">
        <v>635</v>
      </c>
      <c r="C105" s="19"/>
    </row>
    <row r="106" spans="1:3" ht="22.5" customHeight="1">
      <c r="A106" s="85"/>
      <c r="B106" s="99"/>
      <c r="C106" s="19"/>
    </row>
    <row r="107" spans="1:3" ht="22.5" customHeight="1">
      <c r="A107" s="88" t="s">
        <v>340</v>
      </c>
      <c r="B107" s="89" t="s">
        <v>341</v>
      </c>
      <c r="C107" s="19"/>
    </row>
    <row r="108" spans="1:3" ht="22.5" customHeight="1">
      <c r="A108" s="85"/>
      <c r="B108" s="99" t="s">
        <v>911</v>
      </c>
      <c r="C108" s="19"/>
    </row>
    <row r="109" spans="1:3" ht="22.5" customHeight="1">
      <c r="A109" s="85"/>
      <c r="B109" s="99" t="s">
        <v>912</v>
      </c>
      <c r="C109" s="19"/>
    </row>
    <row r="110" spans="1:3" ht="22.5" customHeight="1">
      <c r="A110" s="85"/>
      <c r="B110" s="99" t="s">
        <v>922</v>
      </c>
      <c r="C110" s="19"/>
    </row>
    <row r="111" spans="1:3" ht="22.5" customHeight="1">
      <c r="A111" s="85"/>
      <c r="B111" s="99" t="s">
        <v>908</v>
      </c>
      <c r="C111" s="19"/>
    </row>
    <row r="112" spans="1:3" ht="22.5" customHeight="1">
      <c r="A112" s="85"/>
      <c r="B112" s="99"/>
      <c r="C112" s="19"/>
    </row>
    <row r="113" spans="1:3" ht="29.25" customHeight="1">
      <c r="A113" s="88" t="s">
        <v>716</v>
      </c>
      <c r="B113" s="89" t="s">
        <v>717</v>
      </c>
      <c r="C113" s="19"/>
    </row>
    <row r="114" spans="1:3" ht="22.5" customHeight="1">
      <c r="A114" s="85"/>
      <c r="B114" s="99" t="s">
        <v>911</v>
      </c>
      <c r="C114" s="19"/>
    </row>
    <row r="115" spans="1:3" ht="22.5" customHeight="1">
      <c r="A115" s="85"/>
      <c r="B115" s="99" t="s">
        <v>348</v>
      </c>
      <c r="C115" s="19"/>
    </row>
    <row r="116" spans="1:3" ht="22.5" customHeight="1">
      <c r="A116" s="85"/>
      <c r="B116" s="99" t="s">
        <v>922</v>
      </c>
      <c r="C116" s="19"/>
    </row>
    <row r="117" spans="1:3" ht="22.5" customHeight="1">
      <c r="A117" s="85"/>
      <c r="B117" s="99" t="s">
        <v>908</v>
      </c>
      <c r="C117" s="19"/>
    </row>
    <row r="118" spans="1:3" ht="22.5" customHeight="1">
      <c r="A118" s="85"/>
      <c r="B118" s="99"/>
      <c r="C118" s="19"/>
    </row>
    <row r="119" spans="1:3" ht="22.5" customHeight="1">
      <c r="A119" s="88" t="s">
        <v>448</v>
      </c>
      <c r="B119" s="89" t="s">
        <v>449</v>
      </c>
      <c r="C119" s="19"/>
    </row>
    <row r="120" spans="1:3" ht="22.5" customHeight="1">
      <c r="A120" s="85"/>
      <c r="B120" s="99" t="s">
        <v>663</v>
      </c>
      <c r="C120" s="19"/>
    </row>
    <row r="121" spans="1:3" ht="22.5" customHeight="1">
      <c r="A121" s="85"/>
      <c r="B121" s="99"/>
      <c r="C121" s="19"/>
    </row>
    <row r="122" spans="1:3" ht="22.5" customHeight="1">
      <c r="A122" s="88" t="s">
        <v>451</v>
      </c>
      <c r="B122" s="89" t="s">
        <v>452</v>
      </c>
      <c r="C122" s="19"/>
    </row>
    <row r="123" spans="1:3" ht="22.5" customHeight="1">
      <c r="A123" s="85"/>
      <c r="B123" s="99" t="s">
        <v>662</v>
      </c>
      <c r="C123" s="19"/>
    </row>
    <row r="124" spans="1:3" ht="22.5" customHeight="1">
      <c r="A124" s="85"/>
      <c r="B124" s="99"/>
      <c r="C124" s="19"/>
    </row>
    <row r="125" spans="1:3" ht="22.5" customHeight="1">
      <c r="A125" s="88" t="s">
        <v>448</v>
      </c>
      <c r="B125" s="89" t="s">
        <v>449</v>
      </c>
      <c r="C125" s="19"/>
    </row>
    <row r="126" spans="1:3" ht="22.5" customHeight="1">
      <c r="A126" s="85"/>
      <c r="B126" s="99" t="s">
        <v>635</v>
      </c>
      <c r="C126" s="19"/>
    </row>
    <row r="127" spans="1:3" ht="22.5" customHeight="1">
      <c r="A127" s="85"/>
      <c r="B127" s="99"/>
      <c r="C127" s="19"/>
    </row>
    <row r="128" spans="1:3" ht="21" customHeight="1">
      <c r="A128" s="127" t="s">
        <v>370</v>
      </c>
      <c r="B128" s="144" t="s">
        <v>388</v>
      </c>
      <c r="C128" s="19"/>
    </row>
    <row r="129" spans="1:3" ht="30.75" customHeight="1">
      <c r="A129" s="88"/>
      <c r="B129" s="103" t="s">
        <v>923</v>
      </c>
      <c r="C129" s="19"/>
    </row>
    <row r="130" spans="1:3" ht="22.5" customHeight="1">
      <c r="A130" s="88"/>
      <c r="B130" s="99" t="s">
        <v>913</v>
      </c>
      <c r="C130" s="19"/>
    </row>
    <row r="131" spans="1:3" ht="22.5" customHeight="1">
      <c r="A131" s="88"/>
      <c r="B131" s="103"/>
      <c r="C131" s="19"/>
    </row>
    <row r="132" spans="1:3" ht="30.75" customHeight="1">
      <c r="A132" s="154" t="s">
        <v>386</v>
      </c>
      <c r="B132" s="144" t="s">
        <v>426</v>
      </c>
      <c r="C132" s="19"/>
    </row>
    <row r="133" spans="1:3" ht="44.25" customHeight="1">
      <c r="A133" s="88"/>
      <c r="B133" s="103" t="s">
        <v>924</v>
      </c>
      <c r="C133" s="19"/>
    </row>
    <row r="134" spans="1:3" ht="22.5" customHeight="1">
      <c r="A134" s="88"/>
      <c r="B134" s="103"/>
      <c r="C134" s="19"/>
    </row>
    <row r="135" spans="1:3" ht="25.5" customHeight="1">
      <c r="A135" s="127" t="s">
        <v>417</v>
      </c>
      <c r="B135" s="128" t="s">
        <v>427</v>
      </c>
      <c r="C135" s="19"/>
    </row>
    <row r="136" spans="1:3" ht="30.75" customHeight="1">
      <c r="A136" s="88"/>
      <c r="B136" s="103" t="s">
        <v>914</v>
      </c>
      <c r="C136" s="19"/>
    </row>
    <row r="137" spans="1:3" ht="24.75" customHeight="1">
      <c r="A137" s="88"/>
      <c r="B137" s="89"/>
      <c r="C137" s="19"/>
    </row>
    <row r="138" spans="1:3" ht="24" customHeight="1">
      <c r="A138" s="88" t="s">
        <v>267</v>
      </c>
      <c r="B138" s="89" t="s">
        <v>268</v>
      </c>
      <c r="C138" s="19"/>
    </row>
    <row r="139" spans="1:3" ht="24" customHeight="1">
      <c r="A139" s="88"/>
      <c r="B139" s="103" t="s">
        <v>271</v>
      </c>
      <c r="C139" s="19"/>
    </row>
    <row r="140" spans="1:3" ht="24" customHeight="1">
      <c r="A140" s="88"/>
      <c r="B140" s="103" t="s">
        <v>915</v>
      </c>
      <c r="C140" s="19"/>
    </row>
    <row r="141" spans="1:3" ht="24" customHeight="1">
      <c r="A141" s="88"/>
      <c r="B141" s="103" t="s">
        <v>916</v>
      </c>
      <c r="C141" s="19"/>
    </row>
    <row r="142" spans="1:3" ht="24" customHeight="1">
      <c r="A142" s="88"/>
      <c r="B142" s="89"/>
      <c r="C142" s="19"/>
    </row>
    <row r="143" spans="1:3" ht="4.5" customHeight="1">
      <c r="A143" s="84"/>
      <c r="B143" s="96"/>
      <c r="C143" s="19"/>
    </row>
    <row r="144" spans="1:3" ht="33" customHeight="1">
      <c r="A144" s="85" t="s">
        <v>278</v>
      </c>
      <c r="B144" s="96" t="s">
        <v>37</v>
      </c>
      <c r="C144" s="19"/>
    </row>
    <row r="145" spans="1:3" ht="27.75" customHeight="1">
      <c r="A145" s="98" t="s">
        <v>181</v>
      </c>
      <c r="B145" s="99" t="s">
        <v>182</v>
      </c>
      <c r="C145" s="19"/>
    </row>
    <row r="146" spans="1:3" ht="27.75" customHeight="1">
      <c r="A146" s="98"/>
      <c r="B146" s="99" t="s">
        <v>242</v>
      </c>
      <c r="C146" s="19"/>
    </row>
    <row r="147" spans="1:3" ht="27.75" customHeight="1">
      <c r="A147" s="98"/>
      <c r="B147" s="99" t="s">
        <v>245</v>
      </c>
      <c r="C147" s="19"/>
    </row>
    <row r="148" spans="1:3" ht="27.75" customHeight="1">
      <c r="A148" s="98"/>
      <c r="B148" s="99"/>
      <c r="C148" s="19"/>
    </row>
    <row r="149" spans="1:3" ht="27.75" customHeight="1">
      <c r="A149" s="98" t="s">
        <v>73</v>
      </c>
      <c r="B149" s="99" t="s">
        <v>74</v>
      </c>
      <c r="C149" s="19"/>
    </row>
    <row r="150" spans="1:3" ht="27.75" customHeight="1">
      <c r="A150" s="98"/>
      <c r="B150" s="99" t="s">
        <v>243</v>
      </c>
      <c r="C150" s="19"/>
    </row>
    <row r="151" spans="1:3" ht="27.75" customHeight="1">
      <c r="A151" s="98"/>
      <c r="B151" s="99" t="s">
        <v>244</v>
      </c>
      <c r="C151" s="19"/>
    </row>
    <row r="152" spans="1:3" ht="27.75" customHeight="1">
      <c r="A152" s="98"/>
      <c r="B152" s="99"/>
      <c r="C152" s="19"/>
    </row>
    <row r="153" spans="1:3" ht="25.5" customHeight="1">
      <c r="A153" s="98" t="s">
        <v>75</v>
      </c>
      <c r="B153" s="99" t="s">
        <v>76</v>
      </c>
      <c r="C153" s="19"/>
    </row>
    <row r="154" spans="1:3" ht="25.5" customHeight="1">
      <c r="A154" s="98"/>
      <c r="B154" s="99" t="s">
        <v>243</v>
      </c>
      <c r="C154" s="19"/>
    </row>
    <row r="155" spans="1:3" ht="25.5" customHeight="1">
      <c r="A155" s="98"/>
      <c r="B155" s="99" t="s">
        <v>244</v>
      </c>
      <c r="C155" s="19"/>
    </row>
    <row r="156" spans="1:3" ht="25.5" customHeight="1">
      <c r="A156" s="98"/>
      <c r="B156" s="99"/>
      <c r="C156" s="19"/>
    </row>
    <row r="157" spans="1:3" ht="27.75" customHeight="1">
      <c r="A157" s="98" t="s">
        <v>77</v>
      </c>
      <c r="B157" s="99" t="s">
        <v>78</v>
      </c>
      <c r="C157" s="19"/>
    </row>
    <row r="158" spans="1:3" ht="27.75" customHeight="1">
      <c r="A158" s="98"/>
      <c r="B158" s="99" t="s">
        <v>238</v>
      </c>
      <c r="C158" s="19"/>
    </row>
    <row r="159" spans="1:3" ht="27.75" customHeight="1">
      <c r="A159" s="98"/>
      <c r="B159" s="99"/>
      <c r="C159" s="19"/>
    </row>
    <row r="160" spans="1:3" ht="4.5" customHeight="1">
      <c r="A160" s="84"/>
      <c r="B160" s="96"/>
      <c r="C160" s="19"/>
    </row>
    <row r="161" spans="1:3" ht="27" customHeight="1">
      <c r="A161" s="85" t="s">
        <v>279</v>
      </c>
      <c r="B161" s="96" t="s">
        <v>38</v>
      </c>
      <c r="C161" s="19"/>
    </row>
    <row r="162" spans="1:3" ht="28.5" customHeight="1">
      <c r="A162" s="87">
        <v>94963</v>
      </c>
      <c r="B162" s="99" t="s">
        <v>343</v>
      </c>
      <c r="C162" s="19"/>
    </row>
    <row r="163" spans="1:3" ht="51" customHeight="1">
      <c r="A163" s="87"/>
      <c r="B163" s="99" t="s">
        <v>917</v>
      </c>
      <c r="C163" s="19"/>
    </row>
    <row r="164" spans="1:3" ht="21.75" customHeight="1">
      <c r="A164" s="87"/>
      <c r="B164" s="99"/>
      <c r="C164" s="19"/>
    </row>
    <row r="165" spans="1:3" ht="21.75" customHeight="1">
      <c r="A165" s="88" t="s">
        <v>448</v>
      </c>
      <c r="B165" s="89" t="s">
        <v>449</v>
      </c>
      <c r="C165" s="19"/>
    </row>
    <row r="166" spans="1:3" ht="21.75" customHeight="1">
      <c r="A166" s="85"/>
      <c r="B166" s="99" t="s">
        <v>664</v>
      </c>
      <c r="C166" s="19"/>
    </row>
    <row r="167" spans="1:3" ht="21.75" customHeight="1">
      <c r="A167" s="87"/>
      <c r="B167" s="99"/>
      <c r="C167" s="19"/>
    </row>
    <row r="168" spans="1:3" ht="21.75" customHeight="1">
      <c r="A168" s="129" t="s">
        <v>461</v>
      </c>
      <c r="B168" s="168" t="s">
        <v>629</v>
      </c>
      <c r="C168" s="19"/>
    </row>
    <row r="169" spans="1:3" ht="21.75" customHeight="1">
      <c r="A169" s="231"/>
      <c r="B169" s="168" t="s">
        <v>637</v>
      </c>
      <c r="C169" s="19"/>
    </row>
    <row r="170" spans="1:3" ht="21.75" customHeight="1">
      <c r="A170" s="87"/>
      <c r="B170" s="99"/>
      <c r="C170" s="19"/>
    </row>
    <row r="171" spans="1:3" ht="36.75" customHeight="1">
      <c r="A171" s="88" t="s">
        <v>428</v>
      </c>
      <c r="B171" s="89" t="s">
        <v>429</v>
      </c>
      <c r="C171" s="19"/>
    </row>
    <row r="172" spans="1:3" ht="46.5" customHeight="1">
      <c r="A172" s="88"/>
      <c r="B172" s="99" t="s">
        <v>925</v>
      </c>
      <c r="C172" s="19"/>
    </row>
    <row r="173" spans="1:3" ht="22.5" customHeight="1">
      <c r="A173" s="88"/>
      <c r="B173" s="99"/>
      <c r="C173" s="19"/>
    </row>
    <row r="174" spans="1:3" ht="40.5" customHeight="1">
      <c r="A174" s="88" t="s">
        <v>432</v>
      </c>
      <c r="B174" s="89" t="s">
        <v>433</v>
      </c>
      <c r="C174" s="19"/>
    </row>
    <row r="175" spans="1:3" ht="46.5" customHeight="1">
      <c r="A175" s="88"/>
      <c r="B175" s="99" t="s">
        <v>925</v>
      </c>
      <c r="C175" s="19"/>
    </row>
    <row r="176" spans="1:3" ht="22.5" customHeight="1">
      <c r="A176" s="88"/>
      <c r="B176" s="89"/>
      <c r="C176" s="19"/>
    </row>
    <row r="177" spans="1:3" ht="47.25" customHeight="1">
      <c r="A177" s="88" t="s">
        <v>434</v>
      </c>
      <c r="B177" s="89" t="s">
        <v>435</v>
      </c>
      <c r="C177" s="19"/>
    </row>
    <row r="178" spans="1:3" ht="50.25" customHeight="1">
      <c r="A178" s="88"/>
      <c r="B178" s="99" t="s">
        <v>926</v>
      </c>
      <c r="C178" s="19"/>
    </row>
    <row r="179" spans="1:3" ht="22.5" customHeight="1">
      <c r="A179" s="88"/>
      <c r="B179" s="99"/>
      <c r="C179" s="19"/>
    </row>
    <row r="180" spans="1:3" ht="49.5" customHeight="1">
      <c r="A180" s="88" t="s">
        <v>430</v>
      </c>
      <c r="B180" s="89" t="s">
        <v>431</v>
      </c>
      <c r="C180" s="19"/>
    </row>
    <row r="181" spans="1:3" ht="48.75" customHeight="1">
      <c r="A181" s="88"/>
      <c r="B181" s="99" t="s">
        <v>927</v>
      </c>
      <c r="C181" s="19"/>
    </row>
    <row r="182" spans="1:3" ht="22.5" customHeight="1">
      <c r="A182" s="88"/>
      <c r="B182" s="89"/>
      <c r="C182" s="19"/>
    </row>
    <row r="183" spans="1:3" ht="33.75" customHeight="1">
      <c r="A183" s="87">
        <v>94965</v>
      </c>
      <c r="B183" s="99" t="s">
        <v>344</v>
      </c>
      <c r="C183" s="19"/>
    </row>
    <row r="184" spans="1:3" ht="24.75" customHeight="1">
      <c r="A184" s="87"/>
      <c r="B184" s="99" t="s">
        <v>239</v>
      </c>
      <c r="C184" s="19"/>
    </row>
    <row r="185" spans="1:3" ht="24.75" customHeight="1">
      <c r="A185" s="87"/>
      <c r="B185" s="99" t="s">
        <v>921</v>
      </c>
      <c r="C185" s="19"/>
    </row>
    <row r="186" spans="1:3" ht="24.75" customHeight="1">
      <c r="A186" s="87"/>
      <c r="B186" s="99" t="s">
        <v>928</v>
      </c>
      <c r="C186" s="19"/>
    </row>
    <row r="187" spans="1:3" ht="24.75" customHeight="1">
      <c r="A187" s="87"/>
      <c r="B187" s="99"/>
      <c r="C187" s="19"/>
    </row>
    <row r="188" spans="1:3" ht="24.75" customHeight="1">
      <c r="A188" s="88" t="s">
        <v>448</v>
      </c>
      <c r="B188" s="89" t="s">
        <v>449</v>
      </c>
      <c r="C188" s="19"/>
    </row>
    <row r="189" spans="1:3" ht="24.75" customHeight="1">
      <c r="A189" s="85"/>
      <c r="B189" s="99" t="s">
        <v>664</v>
      </c>
      <c r="C189" s="19"/>
    </row>
    <row r="190" spans="1:3" ht="24.75" customHeight="1">
      <c r="A190" s="85"/>
      <c r="B190" s="99"/>
      <c r="C190" s="19"/>
    </row>
    <row r="191" spans="1:3" ht="24.75" customHeight="1">
      <c r="A191" s="129" t="s">
        <v>484</v>
      </c>
      <c r="B191" s="168" t="s">
        <v>630</v>
      </c>
      <c r="C191" s="19"/>
    </row>
    <row r="192" spans="1:3" ht="24.75" customHeight="1">
      <c r="A192" s="85"/>
      <c r="B192" s="168" t="s">
        <v>665</v>
      </c>
      <c r="C192" s="19"/>
    </row>
    <row r="193" spans="1:3" ht="24.75" customHeight="1">
      <c r="A193" s="87"/>
      <c r="B193" s="99"/>
      <c r="C193" s="19"/>
    </row>
    <row r="194" spans="1:3" ht="24.75" customHeight="1">
      <c r="A194" s="87">
        <v>92794</v>
      </c>
      <c r="B194" s="99" t="s">
        <v>345</v>
      </c>
      <c r="C194" s="19"/>
    </row>
    <row r="195" spans="1:3" ht="24.75" customHeight="1">
      <c r="A195" s="87"/>
      <c r="B195" s="99" t="s">
        <v>325</v>
      </c>
      <c r="C195" s="19"/>
    </row>
    <row r="196" spans="1:3" ht="24.75" customHeight="1">
      <c r="A196" s="87"/>
      <c r="B196" s="99"/>
      <c r="C196" s="19"/>
    </row>
    <row r="197" spans="1:3" ht="30.75" customHeight="1">
      <c r="A197" s="87" t="s">
        <v>843</v>
      </c>
      <c r="B197" s="104" t="s">
        <v>844</v>
      </c>
      <c r="C197" s="19"/>
    </row>
    <row r="198" spans="1:3" ht="24.75" customHeight="1">
      <c r="A198" s="87"/>
      <c r="B198" s="99" t="s">
        <v>325</v>
      </c>
      <c r="C198" s="19"/>
    </row>
    <row r="199" spans="1:3" ht="24.75" customHeight="1">
      <c r="A199" s="87"/>
      <c r="B199" s="99"/>
      <c r="C199" s="19"/>
    </row>
    <row r="200" spans="1:3" ht="24.75" customHeight="1">
      <c r="A200" s="87">
        <v>92793</v>
      </c>
      <c r="B200" s="99" t="s">
        <v>322</v>
      </c>
      <c r="C200" s="19"/>
    </row>
    <row r="201" spans="1:3" ht="24.75" customHeight="1">
      <c r="A201" s="87"/>
      <c r="B201" s="99" t="s">
        <v>326</v>
      </c>
      <c r="C201" s="19"/>
    </row>
    <row r="202" spans="1:3" ht="24.75" customHeight="1">
      <c r="A202" s="87"/>
      <c r="B202" s="99"/>
      <c r="C202" s="19"/>
    </row>
    <row r="203" spans="1:3" ht="30.75" customHeight="1">
      <c r="A203" s="87" t="s">
        <v>853</v>
      </c>
      <c r="B203" s="104" t="s">
        <v>862</v>
      </c>
      <c r="C203" s="19"/>
    </row>
    <row r="204" spans="1:3" ht="24.75" customHeight="1">
      <c r="A204" s="87"/>
      <c r="B204" s="99" t="s">
        <v>326</v>
      </c>
      <c r="C204" s="19"/>
    </row>
    <row r="205" spans="1:3" ht="24.75" customHeight="1">
      <c r="A205" s="87"/>
      <c r="B205" s="99"/>
      <c r="C205" s="19"/>
    </row>
    <row r="206" spans="1:3" ht="24.75" customHeight="1">
      <c r="A206" s="87">
        <v>92792</v>
      </c>
      <c r="B206" s="99" t="s">
        <v>346</v>
      </c>
      <c r="C206" s="19"/>
    </row>
    <row r="207" spans="1:3" ht="24.75" customHeight="1">
      <c r="A207" s="87"/>
      <c r="B207" s="99" t="s">
        <v>327</v>
      </c>
      <c r="C207" s="19"/>
    </row>
    <row r="208" spans="1:3" ht="24.75" customHeight="1">
      <c r="A208" s="87"/>
      <c r="B208" s="99"/>
      <c r="C208" s="19"/>
    </row>
    <row r="209" spans="1:3" ht="28.5" customHeight="1">
      <c r="A209" s="87" t="s">
        <v>854</v>
      </c>
      <c r="B209" s="104" t="s">
        <v>865</v>
      </c>
      <c r="C209" s="19"/>
    </row>
    <row r="210" spans="1:3" ht="24.75" customHeight="1">
      <c r="A210" s="87"/>
      <c r="B210" s="99" t="s">
        <v>327</v>
      </c>
      <c r="C210" s="19"/>
    </row>
    <row r="211" spans="1:3" ht="24.75" customHeight="1">
      <c r="A211" s="87"/>
      <c r="B211" s="99"/>
      <c r="C211" s="19"/>
    </row>
    <row r="212" spans="1:3" ht="24.75" customHeight="1">
      <c r="A212" s="87">
        <v>92791</v>
      </c>
      <c r="B212" s="99" t="s">
        <v>347</v>
      </c>
      <c r="C212" s="19"/>
    </row>
    <row r="213" spans="1:3" ht="24.75" customHeight="1">
      <c r="A213" s="87"/>
      <c r="B213" s="99" t="s">
        <v>666</v>
      </c>
      <c r="C213" s="19"/>
    </row>
    <row r="214" spans="1:3" ht="24.75" customHeight="1">
      <c r="A214" s="87"/>
      <c r="B214" s="99"/>
      <c r="C214" s="19"/>
    </row>
    <row r="215" spans="1:3" ht="30" customHeight="1">
      <c r="A215" s="87" t="s">
        <v>855</v>
      </c>
      <c r="B215" s="104" t="s">
        <v>870</v>
      </c>
      <c r="C215" s="19"/>
    </row>
    <row r="216" spans="1:3" ht="24.75" customHeight="1">
      <c r="A216" s="87"/>
      <c r="B216" s="99" t="s">
        <v>666</v>
      </c>
      <c r="C216" s="19"/>
    </row>
    <row r="217" spans="1:3" ht="24.75" customHeight="1">
      <c r="A217" s="87"/>
      <c r="B217" s="99"/>
      <c r="C217" s="19"/>
    </row>
    <row r="218" spans="1:3" ht="24.75" customHeight="1">
      <c r="A218" s="129" t="s">
        <v>502</v>
      </c>
      <c r="B218" s="168" t="s">
        <v>491</v>
      </c>
      <c r="C218" s="19"/>
    </row>
    <row r="219" spans="1:3" ht="24.75" customHeight="1">
      <c r="A219" s="87"/>
      <c r="B219" s="99" t="s">
        <v>667</v>
      </c>
      <c r="C219" s="19"/>
    </row>
    <row r="220" spans="1:3" ht="24.75" customHeight="1">
      <c r="A220" s="87"/>
      <c r="B220" s="99"/>
      <c r="C220" s="19"/>
    </row>
    <row r="221" spans="1:3" ht="30.75" customHeight="1">
      <c r="A221" s="87" t="s">
        <v>856</v>
      </c>
      <c r="B221" s="104" t="s">
        <v>873</v>
      </c>
      <c r="C221" s="19"/>
    </row>
    <row r="222" spans="1:3" ht="24.75" customHeight="1">
      <c r="A222" s="87"/>
      <c r="B222" s="99" t="s">
        <v>667</v>
      </c>
      <c r="C222" s="19"/>
    </row>
    <row r="223" spans="1:3" ht="24.75" customHeight="1">
      <c r="A223" s="87"/>
      <c r="B223" s="99"/>
      <c r="C223" s="19"/>
    </row>
    <row r="224" spans="1:3" ht="24.75" customHeight="1">
      <c r="A224" s="87" t="s">
        <v>875</v>
      </c>
      <c r="B224" s="104" t="s">
        <v>876</v>
      </c>
      <c r="C224" s="19"/>
    </row>
    <row r="225" spans="1:3" ht="24.75" customHeight="1">
      <c r="A225" s="87"/>
      <c r="B225" s="99" t="s">
        <v>667</v>
      </c>
      <c r="C225" s="19"/>
    </row>
    <row r="226" spans="1:3" ht="24.75" customHeight="1">
      <c r="A226" s="87"/>
      <c r="B226" s="99"/>
      <c r="C226" s="19"/>
    </row>
    <row r="227" spans="1:3" ht="27.75" customHeight="1">
      <c r="A227" s="87">
        <v>5970</v>
      </c>
      <c r="B227" s="99" t="s">
        <v>310</v>
      </c>
      <c r="C227" s="19"/>
    </row>
    <row r="228" spans="1:3" ht="27.75" customHeight="1">
      <c r="A228" s="87"/>
      <c r="B228" s="99" t="s">
        <v>328</v>
      </c>
      <c r="C228" s="19"/>
    </row>
    <row r="229" spans="1:3" ht="27.75" customHeight="1">
      <c r="A229" s="87"/>
      <c r="B229" s="99"/>
      <c r="C229" s="19"/>
    </row>
    <row r="230" spans="1:3" ht="33.75" customHeight="1">
      <c r="A230" s="87">
        <v>92263</v>
      </c>
      <c r="B230" s="99" t="s">
        <v>311</v>
      </c>
      <c r="C230" s="19"/>
    </row>
    <row r="231" spans="1:3" ht="27.75" customHeight="1">
      <c r="A231" s="87"/>
      <c r="B231" s="99" t="s">
        <v>329</v>
      </c>
      <c r="C231" s="19"/>
    </row>
    <row r="232" spans="1:3" ht="27.75" customHeight="1">
      <c r="A232" s="87"/>
      <c r="B232" s="99"/>
      <c r="C232" s="19"/>
    </row>
    <row r="233" spans="1:3" ht="27.75" customHeight="1">
      <c r="A233" s="87">
        <v>92265</v>
      </c>
      <c r="B233" s="99" t="s">
        <v>312</v>
      </c>
      <c r="C233" s="19"/>
    </row>
    <row r="234" spans="1:3" ht="27.75" customHeight="1">
      <c r="A234" s="87"/>
      <c r="B234" s="99" t="s">
        <v>330</v>
      </c>
      <c r="C234" s="19"/>
    </row>
    <row r="235" spans="1:3" ht="27.75" customHeight="1">
      <c r="A235" s="87"/>
      <c r="B235" s="99"/>
      <c r="C235" s="19"/>
    </row>
    <row r="236" spans="1:3" ht="27.75" customHeight="1">
      <c r="A236" s="129" t="s">
        <v>572</v>
      </c>
      <c r="B236" s="168" t="s">
        <v>504</v>
      </c>
      <c r="C236" s="19"/>
    </row>
    <row r="237" spans="1:3" ht="27.75" customHeight="1">
      <c r="A237" s="87"/>
      <c r="B237" s="99" t="s">
        <v>668</v>
      </c>
      <c r="C237" s="19"/>
    </row>
    <row r="238" spans="1:3" ht="27.75" customHeight="1">
      <c r="A238" s="87"/>
      <c r="B238" s="99"/>
      <c r="C238" s="19"/>
    </row>
    <row r="239" spans="1:3" ht="4.5" customHeight="1">
      <c r="A239" s="84"/>
      <c r="B239" s="96"/>
      <c r="C239" s="19"/>
    </row>
    <row r="240" spans="1:3" ht="33.75" customHeight="1">
      <c r="A240" s="106" t="s">
        <v>334</v>
      </c>
      <c r="B240" s="96" t="s">
        <v>86</v>
      </c>
      <c r="C240" s="19"/>
    </row>
    <row r="241" spans="1:3" ht="23.25" customHeight="1">
      <c r="A241" s="88" t="s">
        <v>79</v>
      </c>
      <c r="B241" s="99" t="s">
        <v>80</v>
      </c>
      <c r="C241" s="19"/>
    </row>
    <row r="242" spans="1:3" ht="23.25" customHeight="1">
      <c r="A242" s="88"/>
      <c r="B242" s="99" t="s">
        <v>240</v>
      </c>
      <c r="C242" s="19"/>
    </row>
    <row r="243" spans="1:3" ht="23.25" customHeight="1">
      <c r="A243" s="88"/>
      <c r="B243" s="99" t="s">
        <v>241</v>
      </c>
      <c r="C243" s="19"/>
    </row>
    <row r="244" spans="1:3" ht="23.25" customHeight="1">
      <c r="A244" s="88"/>
      <c r="B244" s="99"/>
      <c r="C244" s="19"/>
    </row>
    <row r="245" spans="1:3" ht="23.25" customHeight="1">
      <c r="A245" s="88" t="s">
        <v>81</v>
      </c>
      <c r="B245" s="99" t="s">
        <v>82</v>
      </c>
      <c r="C245" s="19"/>
    </row>
    <row r="246" spans="1:3" ht="23.25" customHeight="1">
      <c r="A246" s="88"/>
      <c r="B246" s="99" t="s">
        <v>240</v>
      </c>
      <c r="C246" s="19"/>
    </row>
    <row r="247" spans="1:3" ht="23.25" customHeight="1">
      <c r="A247" s="88"/>
      <c r="B247" s="99" t="s">
        <v>241</v>
      </c>
      <c r="C247" s="19"/>
    </row>
    <row r="248" spans="1:3" ht="23.25" customHeight="1">
      <c r="A248" s="88"/>
      <c r="B248" s="99"/>
      <c r="C248" s="19"/>
    </row>
    <row r="249" spans="1:3" ht="4.5" customHeight="1">
      <c r="A249" s="88"/>
      <c r="B249" s="96"/>
      <c r="C249" s="19"/>
    </row>
    <row r="250" spans="1:3" ht="34.5" customHeight="1">
      <c r="A250" s="85" t="s">
        <v>280</v>
      </c>
      <c r="B250" s="96" t="s">
        <v>63</v>
      </c>
      <c r="C250" s="19"/>
    </row>
    <row r="251" spans="1:3" ht="22.5" customHeight="1">
      <c r="A251" s="87">
        <v>12773</v>
      </c>
      <c r="B251" s="99" t="s">
        <v>352</v>
      </c>
      <c r="C251" s="19"/>
    </row>
    <row r="252" spans="1:3" ht="22.5" customHeight="1">
      <c r="A252" s="87"/>
      <c r="B252" s="99" t="s">
        <v>919</v>
      </c>
      <c r="C252" s="19"/>
    </row>
    <row r="253" spans="1:3" ht="22.5" customHeight="1">
      <c r="A253" s="87"/>
      <c r="B253" s="99"/>
      <c r="C253" s="19"/>
    </row>
    <row r="254" spans="1:3" ht="36.75" customHeight="1">
      <c r="A254" s="87">
        <v>95634</v>
      </c>
      <c r="B254" s="99" t="s">
        <v>353</v>
      </c>
      <c r="C254" s="19"/>
    </row>
    <row r="255" spans="1:3" ht="22.5" customHeight="1">
      <c r="A255" s="87"/>
      <c r="B255" s="99" t="s">
        <v>918</v>
      </c>
      <c r="C255" s="19"/>
    </row>
    <row r="256" spans="1:3" ht="22.5" customHeight="1">
      <c r="A256" s="87"/>
      <c r="B256" s="99"/>
      <c r="C256" s="19"/>
    </row>
    <row r="257" spans="1:3" ht="22.5" customHeight="1">
      <c r="A257" s="87">
        <v>11762</v>
      </c>
      <c r="B257" s="99" t="s">
        <v>145</v>
      </c>
      <c r="C257" s="19"/>
    </row>
    <row r="258" spans="1:3" ht="22.5" customHeight="1">
      <c r="A258" s="87"/>
      <c r="B258" s="99" t="s">
        <v>246</v>
      </c>
      <c r="C258" s="19"/>
    </row>
    <row r="259" spans="1:3" ht="22.5" customHeight="1">
      <c r="A259" s="87"/>
      <c r="B259" s="99" t="s">
        <v>247</v>
      </c>
      <c r="C259" s="19"/>
    </row>
    <row r="260" spans="1:3" ht="22.5" customHeight="1">
      <c r="A260" s="87"/>
      <c r="B260" s="99"/>
      <c r="C260" s="19"/>
    </row>
    <row r="261" spans="1:3" ht="24" customHeight="1">
      <c r="A261" s="87">
        <v>89356</v>
      </c>
      <c r="B261" s="99" t="s">
        <v>315</v>
      </c>
      <c r="C261" s="19"/>
    </row>
    <row r="262" spans="1:3" ht="30.75" customHeight="1">
      <c r="A262" s="87"/>
      <c r="B262" s="99" t="s">
        <v>920</v>
      </c>
      <c r="C262" s="19"/>
    </row>
    <row r="263" spans="1:3" ht="24" customHeight="1">
      <c r="A263" s="87"/>
      <c r="B263" s="99"/>
      <c r="C263" s="19"/>
    </row>
    <row r="264" spans="1:3" ht="21.75" customHeight="1">
      <c r="A264" s="87">
        <v>89357</v>
      </c>
      <c r="B264" s="99" t="s">
        <v>316</v>
      </c>
      <c r="C264" s="19"/>
    </row>
    <row r="265" spans="1:3" ht="21.75" customHeight="1">
      <c r="A265" s="87"/>
      <c r="B265" s="99" t="s">
        <v>248</v>
      </c>
      <c r="C265" s="19"/>
    </row>
    <row r="266" spans="1:3" ht="21.75" customHeight="1">
      <c r="A266" s="87"/>
      <c r="B266" s="99" t="s">
        <v>249</v>
      </c>
      <c r="C266" s="19"/>
    </row>
    <row r="267" spans="1:3" ht="21.75" customHeight="1">
      <c r="A267" s="87"/>
      <c r="B267" s="99"/>
      <c r="C267" s="19"/>
    </row>
    <row r="268" spans="1:3" ht="22.5" customHeight="1">
      <c r="A268" s="87" t="s">
        <v>548</v>
      </c>
      <c r="B268" s="107" t="s">
        <v>557</v>
      </c>
      <c r="C268" s="19"/>
    </row>
    <row r="269" spans="1:3" ht="22.5" customHeight="1">
      <c r="A269" s="87"/>
      <c r="B269" s="103" t="s">
        <v>669</v>
      </c>
      <c r="C269" s="19"/>
    </row>
    <row r="270" spans="1:3" ht="22.5" customHeight="1">
      <c r="A270" s="87"/>
      <c r="B270" s="103"/>
      <c r="C270" s="19"/>
    </row>
    <row r="271" spans="1:3" ht="31.5" customHeight="1">
      <c r="A271" s="129" t="s">
        <v>553</v>
      </c>
      <c r="B271" s="168" t="s">
        <v>543</v>
      </c>
      <c r="C271" s="19"/>
    </row>
    <row r="272" spans="1:3" ht="22.5" customHeight="1">
      <c r="A272" s="87"/>
      <c r="B272" s="103" t="s">
        <v>670</v>
      </c>
      <c r="C272" s="19"/>
    </row>
    <row r="273" spans="1:3" ht="22.5" customHeight="1">
      <c r="A273" s="87"/>
      <c r="B273" s="103"/>
      <c r="C273" s="19"/>
    </row>
    <row r="274" spans="1:3" ht="22.5" customHeight="1">
      <c r="A274" s="129" t="s">
        <v>563</v>
      </c>
      <c r="B274" s="168" t="s">
        <v>547</v>
      </c>
      <c r="C274" s="19"/>
    </row>
    <row r="275" spans="1:3" ht="22.5" customHeight="1">
      <c r="A275" s="87"/>
      <c r="B275" s="103" t="s">
        <v>671</v>
      </c>
      <c r="C275" s="19"/>
    </row>
    <row r="276" spans="1:3" ht="22.5" customHeight="1">
      <c r="A276" s="87"/>
      <c r="B276" s="103"/>
      <c r="C276" s="19"/>
    </row>
    <row r="277" spans="1:3" ht="29.25" customHeight="1">
      <c r="A277" s="87">
        <v>83399</v>
      </c>
      <c r="B277" s="99" t="s">
        <v>88</v>
      </c>
      <c r="C277" s="19"/>
    </row>
    <row r="278" spans="1:3" ht="22.5" customHeight="1">
      <c r="A278" s="87"/>
      <c r="B278" s="99" t="s">
        <v>672</v>
      </c>
      <c r="C278" s="19"/>
    </row>
    <row r="279" spans="1:3" ht="22.5" customHeight="1">
      <c r="A279" s="87"/>
      <c r="B279" s="99"/>
      <c r="C279" s="19"/>
    </row>
    <row r="280" spans="1:3" ht="25.5" customHeight="1">
      <c r="A280" s="87">
        <v>91926</v>
      </c>
      <c r="B280" s="99" t="s">
        <v>132</v>
      </c>
      <c r="C280" s="19"/>
    </row>
    <row r="281" spans="1:3" ht="25.5" customHeight="1">
      <c r="A281" s="87"/>
      <c r="B281" s="99" t="s">
        <v>250</v>
      </c>
      <c r="C281" s="19"/>
    </row>
    <row r="282" spans="1:3" ht="25.5" customHeight="1">
      <c r="A282" s="87"/>
      <c r="B282" s="99"/>
      <c r="C282" s="19"/>
    </row>
    <row r="283" spans="1:3" ht="25.5" customHeight="1">
      <c r="A283" s="87">
        <v>91928</v>
      </c>
      <c r="B283" s="99" t="s">
        <v>143</v>
      </c>
      <c r="C283" s="19"/>
    </row>
    <row r="284" spans="1:3" ht="25.5" customHeight="1">
      <c r="A284" s="87"/>
      <c r="B284" s="99" t="s">
        <v>250</v>
      </c>
      <c r="C284" s="19"/>
    </row>
    <row r="285" spans="1:3" ht="25.5" customHeight="1">
      <c r="A285" s="87"/>
      <c r="B285" s="99"/>
      <c r="C285" s="19"/>
    </row>
    <row r="286" spans="1:3" ht="24.75" customHeight="1">
      <c r="A286" s="87">
        <v>91934</v>
      </c>
      <c r="B286" s="99" t="s">
        <v>196</v>
      </c>
      <c r="C286" s="19"/>
    </row>
    <row r="287" spans="1:3" ht="24.75" customHeight="1">
      <c r="A287" s="87"/>
      <c r="B287" s="99" t="s">
        <v>250</v>
      </c>
      <c r="C287" s="19"/>
    </row>
    <row r="288" spans="1:3" ht="24.75" customHeight="1">
      <c r="A288" s="87"/>
      <c r="B288" s="99"/>
      <c r="C288" s="19"/>
    </row>
    <row r="289" spans="1:3" ht="23.25" customHeight="1">
      <c r="A289" s="87" t="s">
        <v>571</v>
      </c>
      <c r="B289" s="99" t="s">
        <v>562</v>
      </c>
      <c r="C289" s="19"/>
    </row>
    <row r="290" spans="1:3" ht="23.25" customHeight="1">
      <c r="A290" s="87"/>
      <c r="B290" s="99" t="s">
        <v>248</v>
      </c>
      <c r="C290" s="19"/>
    </row>
    <row r="291" spans="1:3" ht="23.25" customHeight="1">
      <c r="A291" s="87"/>
      <c r="B291" s="99" t="s">
        <v>673</v>
      </c>
      <c r="C291" s="19"/>
    </row>
    <row r="292" spans="1:3" ht="23.25" customHeight="1">
      <c r="A292" s="87"/>
      <c r="B292" s="99"/>
      <c r="C292" s="19"/>
    </row>
    <row r="293" spans="1:3" ht="35.25" customHeight="1">
      <c r="A293" s="87" t="s">
        <v>197</v>
      </c>
      <c r="B293" s="99" t="s">
        <v>198</v>
      </c>
      <c r="C293" s="19"/>
    </row>
    <row r="294" spans="1:3" ht="23.25" customHeight="1">
      <c r="A294" s="87"/>
      <c r="B294" s="99" t="s">
        <v>251</v>
      </c>
      <c r="C294" s="19"/>
    </row>
    <row r="295" spans="1:3" ht="23.25" customHeight="1">
      <c r="A295" s="87"/>
      <c r="B295" s="99"/>
      <c r="C295" s="19"/>
    </row>
    <row r="296" spans="1:3" ht="25.5" customHeight="1">
      <c r="A296" s="87" t="s">
        <v>269</v>
      </c>
      <c r="B296" s="99" t="s">
        <v>270</v>
      </c>
      <c r="C296" s="19"/>
    </row>
    <row r="297" spans="1:3" ht="25.5" customHeight="1">
      <c r="A297" s="87"/>
      <c r="B297" s="99" t="s">
        <v>252</v>
      </c>
      <c r="C297" s="19"/>
    </row>
    <row r="298" spans="1:3" ht="25.5" customHeight="1">
      <c r="A298" s="87"/>
      <c r="B298" s="99"/>
      <c r="C298" s="19"/>
    </row>
    <row r="299" spans="1:3" ht="4.5" customHeight="1">
      <c r="A299" s="87"/>
      <c r="B299" s="96"/>
      <c r="C299" s="19"/>
    </row>
    <row r="300" spans="1:3" ht="25.5" customHeight="1">
      <c r="A300" s="84">
        <v>10</v>
      </c>
      <c r="B300" s="96" t="s">
        <v>40</v>
      </c>
      <c r="C300" s="19"/>
    </row>
    <row r="301" spans="1:3" ht="25.5" customHeight="1">
      <c r="A301" s="87" t="s">
        <v>83</v>
      </c>
      <c r="B301" s="99" t="s">
        <v>84</v>
      </c>
      <c r="C301" s="19"/>
    </row>
    <row r="302" spans="1:3" ht="25.5" customHeight="1">
      <c r="A302" s="84"/>
      <c r="B302" s="99" t="s">
        <v>674</v>
      </c>
      <c r="C302" s="19"/>
    </row>
    <row r="303" spans="1:3" ht="25.5" customHeight="1">
      <c r="A303" s="84"/>
      <c r="B303" s="96"/>
      <c r="C303" s="19"/>
    </row>
    <row r="304" spans="1:3" ht="29.25" customHeight="1">
      <c r="A304" s="87">
        <v>79460</v>
      </c>
      <c r="B304" s="99" t="s">
        <v>567</v>
      </c>
      <c r="C304" s="19"/>
    </row>
    <row r="305" spans="1:3" ht="25.5" customHeight="1">
      <c r="A305" s="87"/>
      <c r="B305" s="99" t="s">
        <v>675</v>
      </c>
      <c r="C305" s="19"/>
    </row>
    <row r="306" spans="1:3" ht="25.5" customHeight="1">
      <c r="A306" s="87"/>
      <c r="B306" s="99"/>
      <c r="C306" s="19"/>
    </row>
    <row r="307" spans="1:3" ht="28.5" customHeight="1">
      <c r="A307" s="87">
        <v>6082</v>
      </c>
      <c r="B307" s="99" t="s">
        <v>317</v>
      </c>
      <c r="C307" s="19"/>
    </row>
    <row r="308" spans="1:3" ht="28.5" customHeight="1">
      <c r="A308" s="87"/>
      <c r="B308" s="99" t="s">
        <v>259</v>
      </c>
      <c r="C308" s="19"/>
    </row>
    <row r="309" spans="1:3" ht="28.5" customHeight="1">
      <c r="A309" s="87"/>
      <c r="B309" s="99"/>
      <c r="C309" s="19"/>
    </row>
    <row r="310" spans="1:3" ht="28.5" customHeight="1">
      <c r="A310" s="87"/>
      <c r="B310" s="232" t="s">
        <v>194</v>
      </c>
      <c r="C310" s="19"/>
    </row>
    <row r="311" spans="1:3" ht="43.5" customHeight="1">
      <c r="A311" s="87"/>
      <c r="B311" s="232" t="s">
        <v>253</v>
      </c>
      <c r="C311" s="19"/>
    </row>
    <row r="312" spans="1:3" ht="28.5" customHeight="1">
      <c r="A312" s="87"/>
      <c r="B312" s="232" t="s">
        <v>254</v>
      </c>
      <c r="C312" s="19"/>
    </row>
    <row r="313" spans="1:3" ht="28.5" customHeight="1">
      <c r="A313" s="87"/>
      <c r="B313" s="232" t="s">
        <v>255</v>
      </c>
      <c r="C313" s="19"/>
    </row>
    <row r="314" spans="1:3" ht="28.5" customHeight="1">
      <c r="A314" s="87"/>
      <c r="B314" s="232" t="s">
        <v>256</v>
      </c>
      <c r="C314" s="19"/>
    </row>
    <row r="315" spans="1:3" ht="28.5" customHeight="1">
      <c r="A315" s="87"/>
      <c r="B315" s="232" t="s">
        <v>257</v>
      </c>
      <c r="C315" s="19"/>
    </row>
    <row r="316" spans="1:3" ht="28.5" customHeight="1">
      <c r="A316" s="87"/>
      <c r="B316" s="232" t="s">
        <v>676</v>
      </c>
      <c r="C316" s="19"/>
    </row>
    <row r="317" spans="1:3" ht="28.5" customHeight="1">
      <c r="A317" s="87"/>
      <c r="B317" s="232" t="s">
        <v>258</v>
      </c>
      <c r="C317" s="19"/>
    </row>
    <row r="318" spans="1:3" ht="28.5" customHeight="1">
      <c r="A318" s="87"/>
      <c r="B318" s="232" t="s">
        <v>260</v>
      </c>
      <c r="C318" s="19"/>
    </row>
    <row r="319" spans="1:3" ht="28.5" customHeight="1">
      <c r="A319" s="87"/>
      <c r="B319" s="232" t="s">
        <v>261</v>
      </c>
      <c r="C319" s="19"/>
    </row>
    <row r="320" spans="1:3" ht="28.5" customHeight="1">
      <c r="A320" s="87"/>
      <c r="B320" s="232" t="s">
        <v>262</v>
      </c>
      <c r="C320" s="19"/>
    </row>
    <row r="321" spans="1:3" ht="28.5" customHeight="1">
      <c r="A321" s="87"/>
      <c r="B321" s="232" t="s">
        <v>677</v>
      </c>
      <c r="C321" s="19"/>
    </row>
    <row r="322" spans="1:3" ht="28.5" customHeight="1">
      <c r="A322" s="87"/>
      <c r="B322" s="232" t="s">
        <v>264</v>
      </c>
      <c r="C322" s="19"/>
    </row>
    <row r="323" spans="1:3" ht="28.5" customHeight="1">
      <c r="A323" s="87"/>
      <c r="B323" s="232" t="s">
        <v>263</v>
      </c>
      <c r="C323" s="19"/>
    </row>
    <row r="324" spans="1:3" ht="28.5" customHeight="1">
      <c r="A324" s="87"/>
      <c r="B324" s="232" t="s">
        <v>265</v>
      </c>
      <c r="C324" s="19"/>
    </row>
    <row r="325" spans="1:3" ht="28.5" customHeight="1">
      <c r="A325" s="87"/>
      <c r="B325" s="232" t="s">
        <v>266</v>
      </c>
      <c r="C325" s="19"/>
    </row>
    <row r="326" spans="1:3" ht="28.5" customHeight="1">
      <c r="A326" s="87"/>
      <c r="B326" s="233" t="s">
        <v>678</v>
      </c>
      <c r="C326" s="19"/>
    </row>
    <row r="327" spans="1:3" ht="28.5" customHeight="1">
      <c r="A327" s="27"/>
      <c r="B327" s="69"/>
      <c r="C327" s="19"/>
    </row>
    <row r="328" spans="1:3" ht="4.5" customHeight="1">
      <c r="A328" s="67"/>
      <c r="B328" s="68"/>
      <c r="C328" s="19"/>
    </row>
    <row r="329" spans="1:3" ht="12.75">
      <c r="A329" s="72"/>
      <c r="B329" s="73"/>
      <c r="C329" s="20"/>
    </row>
    <row r="330" spans="1:3" ht="12.75">
      <c r="A330" s="74"/>
      <c r="B330" s="75"/>
      <c r="C330" s="20"/>
    </row>
    <row r="331" spans="1:3" ht="13.5" customHeight="1">
      <c r="A331" s="76"/>
      <c r="B331" s="77"/>
      <c r="C331" s="22"/>
    </row>
    <row r="332" spans="1:3" ht="12.75">
      <c r="A332" s="76"/>
      <c r="B332" s="77"/>
      <c r="C332" s="22"/>
    </row>
    <row r="333" spans="1:3" ht="12.75">
      <c r="A333" s="76"/>
      <c r="B333" s="77"/>
      <c r="C333" s="22"/>
    </row>
    <row r="334" spans="1:3" ht="12.75">
      <c r="A334" s="76"/>
      <c r="B334" s="77"/>
      <c r="C334" s="5"/>
    </row>
    <row r="335" spans="1:3" ht="12.75">
      <c r="A335" s="78"/>
      <c r="B335" s="79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</sheetData>
  <sheetProtection password="EBD5" sheet="1" selectLockedCells="1"/>
  <mergeCells count="8">
    <mergeCell ref="A19:A21"/>
    <mergeCell ref="B19:B21"/>
    <mergeCell ref="A1:A5"/>
    <mergeCell ref="B1:B3"/>
    <mergeCell ref="B4:B5"/>
    <mergeCell ref="A6:B6"/>
    <mergeCell ref="A7:B7"/>
    <mergeCell ref="A9:B9"/>
  </mergeCells>
  <printOptions horizontalCentered="1"/>
  <pageMargins left="0.4330708661417323" right="0.3937007874015748" top="0.7086614173228347" bottom="0.5118110236220472" header="0.2755905511811024" footer="0.5118110236220472"/>
  <pageSetup fitToHeight="7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</dc:creator>
  <cp:keywords/>
  <dc:description/>
  <cp:lastModifiedBy>Margareth</cp:lastModifiedBy>
  <cp:lastPrinted>2018-08-07T16:41:47Z</cp:lastPrinted>
  <dcterms:created xsi:type="dcterms:W3CDTF">2002-12-12T16:25:44Z</dcterms:created>
  <dcterms:modified xsi:type="dcterms:W3CDTF">2018-08-08T20:03:00Z</dcterms:modified>
  <cp:category/>
  <cp:version/>
  <cp:contentType/>
  <cp:contentStatus/>
</cp:coreProperties>
</file>