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PLAN.ORÇAMENTÁRIA" sheetId="1" r:id="rId1"/>
    <sheet name="BDI" sheetId="6" r:id="rId2"/>
    <sheet name="MEMOR. DE CALC." sheetId="5" r:id="rId3"/>
    <sheet name="M. DESCRITIVO" sheetId="3" r:id="rId4"/>
    <sheet name="CRONOGRAMA F. FINANC." sheetId="2" r:id="rId5"/>
  </sheets>
  <calcPr calcId="191029"/>
  <fileRecoveryPr repairLoad="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6" i="2"/>
  <c r="I19" i="1"/>
  <c r="G19"/>
  <c r="I13"/>
  <c r="I18"/>
  <c r="I17"/>
  <c r="I14"/>
  <c r="I74"/>
  <c r="I73"/>
  <c r="I72"/>
  <c r="I71"/>
  <c r="I70"/>
  <c r="I69"/>
  <c r="I66"/>
  <c r="I65"/>
  <c r="I64"/>
  <c r="I62"/>
  <c r="I61"/>
  <c r="I60"/>
  <c r="I59"/>
  <c r="I58"/>
  <c r="I55"/>
  <c r="I54"/>
  <c r="I53"/>
  <c r="I52"/>
  <c r="I51"/>
  <c r="I50"/>
  <c r="I47"/>
  <c r="I46"/>
  <c r="I45"/>
  <c r="I44"/>
  <c r="I40"/>
  <c r="I28"/>
  <c r="I27"/>
  <c r="I34"/>
  <c r="I31"/>
  <c r="I30"/>
  <c r="I33"/>
  <c r="I38"/>
  <c r="I35"/>
  <c r="I22"/>
  <c r="I24"/>
  <c r="I23"/>
  <c r="I41"/>
  <c r="I20"/>
  <c r="G27"/>
  <c r="D60" i="6"/>
  <c r="D45" s="1"/>
  <c r="D51" s="1"/>
  <c r="D43"/>
</calcChain>
</file>

<file path=xl/sharedStrings.xml><?xml version="1.0" encoding="utf-8"?>
<sst xmlns="http://schemas.openxmlformats.org/spreadsheetml/2006/main" count="557" uniqueCount="290">
  <si>
    <t>PROJETO DA PRAÇA ITÁLIA</t>
  </si>
  <si>
    <t>MUNICÍPIO: SANTO ANTÔNIO DE PÁDUA RJ</t>
  </si>
  <si>
    <t>ITEM</t>
  </si>
  <si>
    <t>COMPOSIÇÃO</t>
  </si>
  <si>
    <t>ESPECIFICAÇÃO DOS SERVIÇOS</t>
  </si>
  <si>
    <t>UND.</t>
  </si>
  <si>
    <t>QUANT.</t>
  </si>
  <si>
    <t>VALOR UNT.</t>
  </si>
  <si>
    <t>03.001.0001-B</t>
  </si>
  <si>
    <t>MOVIMENTO DE TERRA</t>
  </si>
  <si>
    <t>1.1</t>
  </si>
  <si>
    <t>ESCAVACAO MANUAL DE VALA/CAVA EM MATERIAL DE 1ª CATEGORIA ((AREIA,ARGILA OU PICARA), ATÉ 1,50M  DE PROFUNDIDADE ,EXCLUSIVE ESCORAMENTO E ESGOTAMENTO</t>
  </si>
  <si>
    <t>M³</t>
  </si>
  <si>
    <t>R$ 53.23</t>
  </si>
  <si>
    <t>1.2</t>
  </si>
  <si>
    <t>03.011.0015-B</t>
  </si>
  <si>
    <t>2.0</t>
  </si>
  <si>
    <t>SERVIÇOS COMPLEMENTARES</t>
  </si>
  <si>
    <t>2.1</t>
  </si>
  <si>
    <t>ARRANCAMENTO DE MEIO FIOS, DE GRANITO OU CONCRETO, RETOS OU CURVOS, INCLUSIVE EMPILHAMENTO LATERAL DENTRO DO CANTEIRO DE OBRAS</t>
  </si>
  <si>
    <t>M</t>
  </si>
  <si>
    <t>3.0</t>
  </si>
  <si>
    <t>SERVIÇOS DE PARQUES E JARDINS</t>
  </si>
  <si>
    <t>3.1</t>
  </si>
  <si>
    <t>09.003.0034-A</t>
  </si>
  <si>
    <t>4.0</t>
  </si>
  <si>
    <t>ESTRUTURAS</t>
  </si>
  <si>
    <t>4.1</t>
  </si>
  <si>
    <t>11.003.0002-A</t>
  </si>
  <si>
    <t>CONCRETO DOSADO RACIALMENTE PARA UMA RESISTÊNCIA CARACTERÍSTICA PARA UMA COMPRESSÃO DE 15MPA, INCLUSIVE MATERIAIS, TRANSPORTE, PREPARO COM BETONEIRAS, LANÇAMENTOS E ADENSAMENTO.</t>
  </si>
  <si>
    <t>25.6</t>
  </si>
  <si>
    <t>4.2</t>
  </si>
  <si>
    <t>KG</t>
  </si>
  <si>
    <t>11.004.0021-B</t>
  </si>
  <si>
    <t>MÊS BASE DE PREÇO</t>
  </si>
  <si>
    <t>EMOP 06/2022 - DESONERAÇÃO</t>
  </si>
  <si>
    <t>1.0</t>
  </si>
  <si>
    <t>SERVIÇOS DE ESCRITÓRIO, LABORATÓRIO E CAMPO</t>
  </si>
  <si>
    <t>01.018.0001-A</t>
  </si>
  <si>
    <t xml:space="preserve">: MARCACAO DE OBRA SEM INSTRUMENTO TOPOGRAFICO,CONSIDERADA A PROJECAO HORIZONTAL DA AREA ENVOLVENTE                       </t>
  </si>
  <si>
    <t>M²</t>
  </si>
  <si>
    <t>R$ 3.21</t>
  </si>
  <si>
    <t>327.0</t>
  </si>
  <si>
    <t xml:space="preserve"> SEM/ BDI</t>
  </si>
  <si>
    <t xml:space="preserve"> COM/BDI</t>
  </si>
  <si>
    <t>CONTROLE TECNOLOGICO DE OBRAS EM CONCRETO ARMADO CONSIDERANDO APENAS O CONTROLE DO CONCRETO E CONSTANDO DE COLETA,MOLDAGEM  E CAPEAMENTO DE CORPOS DE PROVA, TRANSPORTE ATÉ 50KM, ENSAIOS DE RESISTÊNCIA A COMPRESSÃO AOS 3,7 E 28 DIAS E  "SLUMP TEST", MEDIDO POR M³ DE CONCRETO COLOCADO NAS FOMAS.</t>
  </si>
  <si>
    <t>01.001.0150-A</t>
  </si>
  <si>
    <t>CANTEIRO DE OBRAS</t>
  </si>
  <si>
    <t>TAPUME DE VEDACAO OU PROTECAO,EXECUTADO C/CHAPAS DE MADEIRA COMPENSADA,RESINADA,LISA,DE COLAGEM FENOLICA,A PROVA D`AGUA, COM 2,20X1,10M E 6MM DE ESPESSURA, PREGADAS EM PEÇAS DE MADEIRA DE 3,  DE 3"X3" HORIZONTAIS E VERTICAIS A CADA 1,22M, EXCLUSIVE PINTURA.</t>
  </si>
  <si>
    <t>02.001.0001-A</t>
  </si>
  <si>
    <t>2.2</t>
  </si>
  <si>
    <t>BARRACAO DE OBRA COM DIVISAO INTERNA PARA ESCRITORIO E DEPOSITO DE MATERIAIS,PISO DE TABUAS DE MADEIRA DE 3¦ SOBRE ESTAQUEAMENTO DE PEÇAS DE MADEIRA , 3", 3"x3", PAREDES DE TÁBUAS DE MADEIRA DE 3: E COBERTURA DE TELHAS DE FIBROCIMENTO DE 6MM,INCLUSIVE INSTALAÇÃO ELÉTRICA, EXCLUSIVE PINTURA, SENDO REAPROVEITADO 2 VEZES.</t>
  </si>
  <si>
    <t>2.3</t>
  </si>
  <si>
    <t>02.004.0005-A</t>
  </si>
  <si>
    <t>02.020.0001-A</t>
  </si>
  <si>
    <t xml:space="preserve">PLACA DE IDENTIFICACAO DE OBRA PUBLICA,INCLUSIVE PINTURA E SUPORTES DE MADEIRA.FORNECIMENTO E COLOCACAO                 </t>
  </si>
  <si>
    <t>2.4</t>
  </si>
  <si>
    <t>02.016.0001-A</t>
  </si>
  <si>
    <t>INSTALACAO E LIGACAO PROVISORIA DE ALIMENTACAO DE ENERGIA ELETRICA,EM BAIXA TENSAO,PARA CANTEIRO DE OBRAS,M3-CHAVE 100A, CARGA KW, 20CV, EXCLUSIVE O FORNECIMENTO DO MEDIDOR</t>
  </si>
  <si>
    <t>UM</t>
  </si>
  <si>
    <t>3.2</t>
  </si>
  <si>
    <t xml:space="preserve">REATERRO DE VALA/CAVA COM MATERIAL DE BOA QUALIDADE,UTILIZANDO VIBRO COMPACTADOR PORTATIL,EXCLUSIVE MATERIAL            
 </t>
  </si>
  <si>
    <t>TRANSPORTES</t>
  </si>
  <si>
    <t>04.005.0120-A</t>
  </si>
  <si>
    <t>TRANSPORTE DE CARGA DE QUALQUER NATUREZA,EXCLUSIVE AS DESPESAS DE CARGA E DESCARGA,TANTO DE ESPERA DO CAMINHAO COMO DO SERVENTE OU EQUIPAMENTO AUXILIAR, A VELOCIDADE MÉDIA DE 50KM/H, EM COMINHÃO BASCULANTE A ÓLEO DIESEL, COM CAPACIDADE ÚTIL DE 8T.</t>
  </si>
  <si>
    <t>04.011.0051-B</t>
  </si>
  <si>
    <t>CARGA E DESCARGA MECANICA,COM PA-CARREGADEIRA,COM 1,30M3 DE CAPACIDADE,UTILIZANDO CAMINHAO BASCULANTE A OLEO DIESEL,COM CAPACIDADE ÚTIL DE 8T, CONSIDERADOS PARA O COMINHÃO E TEMPO DE ESPERA, MANOBRA, CARGA E DESCARGA E PARA A CARREGADEIRA OS TEMPOS DE ESPERA E OPERAÇÃO PARA CARGAS DE 50T POR DEIA DE 8H.</t>
  </si>
  <si>
    <t xml:space="preserve">T </t>
  </si>
  <si>
    <t>TxKM</t>
  </si>
  <si>
    <t>05.001.0142-A</t>
  </si>
  <si>
    <t>5.1</t>
  </si>
  <si>
    <t>5.0</t>
  </si>
  <si>
    <t>6.0</t>
  </si>
  <si>
    <t>6.1</t>
  </si>
  <si>
    <t>6.2</t>
  </si>
  <si>
    <t>FORMAS DE MADEIRA DE 3ª PARA MOLDAGEM DE PEÇAS DE CONCRETO ARMADO COM PARÂMETROS PLANOS, EM LAJES, VIGAS, PAREDES, ETC, SERVINDO A MADEIRA DUAS VEZES, INCLUSIVE DESMOLDAGEM, EXCLUSIVE ESCORAMENTO.</t>
  </si>
  <si>
    <t>6.3</t>
  </si>
  <si>
    <t>11.009.0060-B</t>
  </si>
  <si>
    <t xml:space="preserve"> </t>
  </si>
  <si>
    <t>FIO DE ACO CA-60,REDONDO,COM SALIENCIA OU MOSSA,COEFICIENTE DE CONFORMACAO SUPERFICIAL MINIMO (ADERENCIA) IGUAL A 1,5,DIAMETRO ENTRE 4,2 A 5MM, DESTINADO A ARADURA DE PEÇAS DE CONCERETO ARMDADO, COMPREENDENDO 10° DE PERDAS DE PONTAS E ARAME 18- FORNECIMENTO, CORTE, DOBRAGEM, MONTAGEM E COLOCAÇÃO DO AÇO NAS FORMAS.</t>
  </si>
  <si>
    <t>6.4</t>
  </si>
  <si>
    <t>6.5</t>
  </si>
  <si>
    <t>ESCORAMENTO DE FORMAS ATÉ 3,30M DE PE DIREITO, COM MADEIRA DE 3ª, TÁBUAS EMPREGADAS 3 VEZES,PRUMOS 4 VEZES.</t>
  </si>
  <si>
    <t>11.009.0072-B</t>
  </si>
  <si>
    <t>BARRA DE ACO CA-50,COM SALIENCIA OU MOSSA,COEFICIENTE DE CONFORMACAO SUPERFICIAL MINIMO (ADERENCIA) IGUAL A 1,5,DIAMETRO DE 8 A 12,5MM, DESTINADO A ARMADURA DE CONCRETO ARMADO, COMPREENDENDO 10% DE PERDAS E PONTAS DE ARAME 18 FORNECIMENTO, CORTE, DOBRAGEM, MONTAGEM ECOLOCAÇÃO DO AÇO NAS FORMAS.</t>
  </si>
  <si>
    <t xml:space="preserve">ALVENARIAS </t>
  </si>
  <si>
    <t>28.00</t>
  </si>
  <si>
    <t>ALVENARIA DE TIJOLOS CERAMICOS FURADOS 10X20X30CM,COMPLEMENTADA COM 20% DE TIJOLOS DE 10X20X20CM,ASSENTES COM ARGAMASSA DE CIMENTO E SAIBRO, NO TRAÇO 1:8, EM PAREDES DE UMA VEZ(0,20M), DE SUPERFÍCIE CORRIDA, ATÉ 1,50M DE ALTURA E MEDIDA PELA ÁREA REAL.</t>
  </si>
  <si>
    <t>12.003.0096-0</t>
  </si>
  <si>
    <t>7.0</t>
  </si>
  <si>
    <t>7.1</t>
  </si>
  <si>
    <t>REVESTIMENTO EXTERNO,EMBOCO,DE UMA VEZ,COM ARGAMASSA DE CIMENTO,CAL HIDRATADA ADITIVADA E AREIA,NO TRACO 1:1:12,COM ESPESSURA DE 2,5CM, INCLUSIVE CHAPISCO DE CIMENTO E AREIA, NO TRAÇO 1:3.</t>
  </si>
  <si>
    <t>13.001.0065-B</t>
  </si>
  <si>
    <t>42.40</t>
  </si>
  <si>
    <t>7.2</t>
  </si>
  <si>
    <t>REVESTIMENTOS DE PAREDES E PISOS</t>
  </si>
  <si>
    <t>7.3</t>
  </si>
  <si>
    <t>8.0</t>
  </si>
  <si>
    <t xml:space="preserve">13.301.0131-A </t>
  </si>
  <si>
    <t xml:space="preserve">CONTRAPISO,BASE OU CAMADA REGULARIZADORA,EXECUTADA COM ARGAMASSA DE CIMENTO E AREIA,NO TRACO 1:4,NA ESPESSURA DE 4CM    </t>
  </si>
  <si>
    <t>13.333.0010-A</t>
  </si>
  <si>
    <t>REVESTIMENTO DE PISO COM CERAMICA TATIL DIRECIONAL,(LADRILHO HIDRAULICO),PARA PESSOAS COM NECESSIDADES ESPECIFICAS,ASSENTES SOBRE SUPERFÍCIE EM OSSO, CONFORME IEM 13.330.0010</t>
  </si>
  <si>
    <t>7.4</t>
  </si>
  <si>
    <t>13.333.0015-A</t>
  </si>
  <si>
    <t>REVESTIMENTO DE PISO COM CERAMICA TATIL ALERTA,(LADRILHO HIDRAULICO) PARA PESSOAS COM NECESSIDADES  ESPECIFICAS,ASSENTES SOBRE SUPERFÍCIE EM OSSO, CONFORME ITEM 13.330.0010.</t>
  </si>
  <si>
    <t>8.1</t>
  </si>
  <si>
    <t xml:space="preserve">09.001.0001-B     </t>
  </si>
  <si>
    <t xml:space="preserve">PLANTIO DE GRAMA EM PLACAS,TIPO SAO CARLOS,BATATAIS,LARGA E SANTO AGOSTINHO,INCLUSIVE COMPRA E ARRANCAMENTO NO LOCAL DE ORIGEM, CARGA, TRANSPORTE, DESCARGA, E REPARO DO TERRENO </t>
  </si>
  <si>
    <t>8.2</t>
  </si>
  <si>
    <t>UN</t>
  </si>
  <si>
    <t>ESPECIES VEGETAIS COM ALTURA DE(0,40 A 2,00)M,TIPO BANANA DE MACACO,PITA AZUL,AGAVE,CROTON,INHAME BRANCO,CORDIA AMARELA, COQUEIRO DE VENUS, PAU D´ÁGUA, LIGUSTO CHINES, BANANEIRA FLORIDA, MURTA, ESPIRRADEIRA, GUAIMBE, FILODENDRO IMPERIAL, FILODRENDO, ÁRVORE DA FELICIDADE, AZALEIA BELGA, MARIAPRETA, IPÊ DE JARDIM OU SIMIAR. FORNECIMENTO.</t>
  </si>
  <si>
    <t>8.3</t>
  </si>
  <si>
    <t>09.013.0002-A</t>
  </si>
  <si>
    <t>: BANCO PARA JARDINS COM 14 REGUAS DE MADEIRA DE LEI,SECAO DE 5,5X2,5CM E COMPRIMENTO DE 2,00M,PRESAS COM PARAFUSOS DE PORCAS NOS PÉS DE FERRO FUNDIDO, ESTES COM 14KG, BARRA DE FERRO NO CENTRO DO ASSENTAMENTO, INCLUSIVEESPIGÃO DE FIXAÇÃO, 4 BASES DE CONCRETO DE 15X15X30CM, E PINTADA NA COR A SER INDICADA.</t>
  </si>
  <si>
    <t>8.4</t>
  </si>
  <si>
    <t>09.006.0030-A</t>
  </si>
  <si>
    <t xml:space="preserve">ATERRO COM TERRA PRETA VEGETAL,PARA EXECUCAO DE GRAMADOS                                                                </t>
  </si>
  <si>
    <t>09.014.0015-A</t>
  </si>
  <si>
    <t>8.5</t>
  </si>
  <si>
    <t>MESA DE JOGOS COM 4 BANCOS,TAMPO DE MESA EM MARMORITE ARMADO,NA COR NATURAL,TENDO NO CENTRO TABULEIRO DE XADREZ EM MARMOrite nas cores branca e preta, pes( mesae bancos) de concreto armado. Fornecimento e colocação.</t>
  </si>
  <si>
    <t>un</t>
  </si>
  <si>
    <t>4.00</t>
  </si>
  <si>
    <t>8.6</t>
  </si>
  <si>
    <t>INSTALAÇÕES ELÉTRICAS,HIDRÁULICAS E MECÂNICAS</t>
  </si>
  <si>
    <t>9.0</t>
  </si>
  <si>
    <t>9.1</t>
  </si>
  <si>
    <t>15.007.0208-A</t>
  </si>
  <si>
    <t xml:space="preserve">HASTE PARA ATERRAMENTO,DE COBRE DE 5/8"(16MM),COM 3,00M DE COMPRIMENTO.FORNECIMENTO E COLOCACAO                         </t>
  </si>
  <si>
    <t>CAIXA POLIMERICA DE INSPECAO DE ATERRAMENTO COM DIAMETRO SUPERIOR DE APROXIMADAMENTE 23CM E ALTURA APROXIMADA DE 25CM,COM TAMPA. FORNECIMENTO E COLOCAÇÃO</t>
  </si>
  <si>
    <t>15.018.0133-A</t>
  </si>
  <si>
    <t>9.2</t>
  </si>
  <si>
    <t>9.3</t>
  </si>
  <si>
    <t>18.016.0020-0</t>
  </si>
  <si>
    <t xml:space="preserve">PORTA CACAMBA,LIXEIRA,DE ACO INOXIDAVEL,CHAPA 18.304,MEDINDO APROXIMADAMENTE (300X300)MM.FORNECIMENTO E COLOCACAO       </t>
  </si>
  <si>
    <t xml:space="preserve">15.008.0090-A                                           </t>
  </si>
  <si>
    <t>CABO DE COBRE FLEXIVEL COM ISOLAMENTO TERMOPLASTICO,COMPREENDENDO:PREPARO,CORTE E ENFIACAO EM ELETRODUTOS NA BITOLA DE 4MM², 450/750V. FORNECIMENTO E COLOCAÇÃO</t>
  </si>
  <si>
    <t>R$ 4.82</t>
  </si>
  <si>
    <t>9.4</t>
  </si>
  <si>
    <t>15.011.0012-A</t>
  </si>
  <si>
    <t>ENTRADA DE SERVICO(PC),PADRAO AMPLA,PARA MEDICAO BIFASICA,1 MEDIDOR,INSTALADO EM MURO PARA CARGA ENTRE 4 ATE 8KW,CONSTANDO, DE POSTE DE CONCRETO COMPLETO, CAIXA PARA INSTLAÇÃO DO MEDIDOR COM DISJUNTOR 2X40A, CAIXA DE CONTCRETO PARA ATERRAMENTO, HASTE DE ATERRAMENTO E DEMAIS MATERIAIS NECESSÁRIOS, EXCLUSIVE FIO DE EMNTRADA E SAÍDA.</t>
  </si>
  <si>
    <t>9.5</t>
  </si>
  <si>
    <t xml:space="preserve">06.069.0005-0                                           </t>
  </si>
  <si>
    <t>DUTO ANELAR FLEXIVEL,NA COR CINZA CONCRETO,SINGELO,DE POLIETILENO DE ALTA DENSIDADE(PEAD),PARA PROTECAO DE CONDUTORES ELETRICOS, COM DIÂMETRO NOMINAL DE 1.1/4, SENDO O DIÂMETRO INTERNO DE 31,0MM, COM, FIO GUIA DE AÇO E FORNECIDO COM 2PLUGS(TAMÕES) NAS EXTREMIDADES, LANÇADO DIRETAMENTE NO SOLO, INCLUSIVE CONEXÕES E KIT VEDAÇÃO.</t>
  </si>
  <si>
    <t>PINTURAS</t>
  </si>
  <si>
    <t>17.012.0040-A</t>
  </si>
  <si>
    <t>PINTURA INTERNA OU EXTERNA COM TINTA IMPERMEAVEL EM CORES PARA APLICACAO SOBRE CONCRETO,TIJOLOS,PEDRAS OU ARGAMASSA DE SUPERFÍCIE POROSA, EM DUAS DEMÃOS, USANDO ÁGUA COMO DILUENTE.</t>
  </si>
  <si>
    <t>M2</t>
  </si>
  <si>
    <t>17.040.0024-A</t>
  </si>
  <si>
    <t>: PINTURA DE PISO CIMENTADO LISO COM TINTA 100% ACRILICA,INCLUSIVE LIXAMENTO,LIMPEZA E TRES DEMAOS DE ACABAMENTO APLICADAS A ROLO DE LÃ, DILUIÇÃO EM ÁGUA A 20%.</t>
  </si>
  <si>
    <t>OBRA: CONSTRUÇÃO DE UMA PRAÇA</t>
  </si>
  <si>
    <t>17.017.0300-B</t>
  </si>
  <si>
    <t>PINTURA INTERNA OU EXTERNA SOBRE FERRO COM TINTA ÓLEO BRILHANTE, INCLUSIVE LIXAMENTO ,LIMPEZA E TRÊS DEMÃOS DE ACABAMENTO</t>
  </si>
  <si>
    <t>21.001.0160-A</t>
  </si>
  <si>
    <t>ILUMINAÇÃO PÚBLICA</t>
  </si>
  <si>
    <t>ASSENTAMENTO DE POSTE RETO,DE ACO DE 3,50 ATE 6,00M,COM FLANGE DE ACO SOLDADO NA SUA BASE,FIXADO POR PARAFUSOS CHUMBADORES ENGASTADOS EM FUNDAÇÃO DE CONCRETO, EXCLUSIVE FUNDAÇÃO E FORNECIMENTO DO POSTE.</t>
  </si>
  <si>
    <t>10.0</t>
  </si>
  <si>
    <t>10.1</t>
  </si>
  <si>
    <t>10.2</t>
  </si>
  <si>
    <t>21.003.0053-A</t>
  </si>
  <si>
    <t>POSTE DE ACO,RETO,CONICO CONTINUO,ALTURA DE 3,50M,COM SAPATA E BASE(PADRAO RIO CIDADE CATETE).FORNECIMENT</t>
  </si>
  <si>
    <t>10.3</t>
  </si>
  <si>
    <t>21.009.0010-A</t>
  </si>
  <si>
    <t>PINTURA DE POSTE RETO DE ACO,DE 3,50 A 6,00M,COM DUAS DEMAOS DE TINTA FENOLICA DE ALTA RESISTENCIA AS INTEMPERIES,DE SECAGEM RAPID, NA COR ALUMINIO</t>
  </si>
  <si>
    <t>10.4</t>
  </si>
  <si>
    <t>21.011.0010-A</t>
  </si>
  <si>
    <t>FUNDACAO SIMPLES DE CONCRETO PRE-MOLDADO,PROJETO RIOLUZ,COM CHUMBADORES DE ACO,PROVIDO DE ARRUELAS E PORCAS PARA FIXACAO DE POSTE RETO DE AÇO, DE 3,5 ATÉ 6,00M, EXCLUSIVE POSTE E CHUMBADORES</t>
  </si>
  <si>
    <t>10.5</t>
  </si>
  <si>
    <t>18.027.0150-A</t>
  </si>
  <si>
    <t>LUMINARIA DECORATIVA,PARA ILUMINACAO PUBLICA E ESTACIONAMENTOS,COM UMA PETALA,PARA LAMPADA LED DE 50W,EQUIPADA COM CELULA FOTOELETRICA, INCLUSIVE LAMPADA. FORNECIMENTO E COLOCAÇÃO.</t>
  </si>
  <si>
    <t>21.028.0020-A</t>
  </si>
  <si>
    <t xml:space="preserve">CONECTOR PARA HASTE DE ATERRAMENTO DE PARA-RAIO,COM UMA DESCIDA DE 5/8".FORNECIMENTO                                    </t>
  </si>
  <si>
    <t>TOTAL</t>
  </si>
  <si>
    <t>ESPECIFICAÇÃO</t>
  </si>
  <si>
    <t>ETAPAS DE EXECUÇÃO DOS SERVIÇOS</t>
  </si>
  <si>
    <t>VALOR</t>
  </si>
  <si>
    <t>1° MÊS</t>
  </si>
  <si>
    <t>2° MÊS</t>
  </si>
  <si>
    <t>3° MÊS</t>
  </si>
  <si>
    <t>100.00%</t>
  </si>
  <si>
    <t>0.00%</t>
  </si>
  <si>
    <t>0.00</t>
  </si>
  <si>
    <t>ALVENARIAS</t>
  </si>
  <si>
    <t>REVESTIMENTO DE PAREDES E PISOS</t>
  </si>
  <si>
    <t>R$ 0.00</t>
  </si>
  <si>
    <t>INSTALAÇÕES ELÉTRICAS HIDRÁULICAS E MECÂNICAS</t>
  </si>
  <si>
    <t xml:space="preserve">PINTURAS </t>
  </si>
  <si>
    <t>PREFEITURA MUNICIPAL DE SANTA ANTÔNIO DE PÁDUA                                                                                                     CRONOGRAMA FÍSICO FINANCEIRO                                                                                                                                                                                OBRA: REFORAMA DA PRAÇA ITÁLIA CENTRO                                                                                                                                                  LOCAL: CONDOMINIO/ ENTRADA PELA RUA PAULINO F. DE OLIVEIRA.</t>
  </si>
  <si>
    <t>VALOR TOTAL DOS SERVIÇOS</t>
  </si>
  <si>
    <t>GERALDO G. GESUALDI                        ENG. CIVIL                                                      CREA RJ 1999105638</t>
  </si>
  <si>
    <t>Z</t>
  </si>
  <si>
    <t xml:space="preserve">SISTEMA DE CUSTO ( MÃO DE OBRA E MATERIAL), EMOP - DESONERADO - (JULHO 2022). </t>
  </si>
  <si>
    <t>MEMORIAL DESCRITIVO</t>
  </si>
  <si>
    <t>11.0</t>
  </si>
  <si>
    <t>11.1</t>
  </si>
  <si>
    <t>11.2</t>
  </si>
  <si>
    <t>11.3</t>
  </si>
  <si>
    <t>11.4</t>
  </si>
  <si>
    <t>11.5</t>
  </si>
  <si>
    <t>11.6</t>
  </si>
  <si>
    <t>ENDEREÇO: CONDOMÍNIO LAVAQUIEL - ENTRADA PELA RUA PAULINO F. DE OLIVEIRA S/N</t>
  </si>
  <si>
    <t>CRONOGRAMA FÍSICO FINANCEIRO</t>
  </si>
  <si>
    <t xml:space="preserve">PREFEIRTURA MUNICIPAL DE SANTO ANTÔNIO DE PÁDUA </t>
  </si>
  <si>
    <t>OBRA: REFORMA DE UMA PRAÇA</t>
  </si>
  <si>
    <t>LOCAL: CONDOMÍNIO LAVAQUIAL - ENTRADA PELA RUA PAULINO F. DE OLIVEIRA</t>
  </si>
  <si>
    <t xml:space="preserve">: MARCACAO DE OBRA SEM INSTRUMENTO TOPOGRAFICO,CONSIDERADA A PROJECAO HORIZONTAL DA AREA ENVOLVENTE.                      </t>
  </si>
  <si>
    <t>QUADRO ANALÍTICO BDI</t>
  </si>
  <si>
    <t>PREFEITURA MUNICIPAL DE SANTO ANTÔNIO DE PÁDUA</t>
  </si>
  <si>
    <t>Endereço:</t>
  </si>
  <si>
    <t>Município:</t>
  </si>
  <si>
    <t>BDI:</t>
  </si>
  <si>
    <t>Natureza:</t>
  </si>
  <si>
    <t>BDI DIF:</t>
  </si>
  <si>
    <t>Mês base de preços:</t>
  </si>
  <si>
    <t>Prazo da Obra:</t>
  </si>
  <si>
    <t>meses</t>
  </si>
  <si>
    <t>MUNICÍPIO DE SANTO ANTÔNIO DE PÁDUA- ALÍQUOTA DE ISS: 2%*</t>
  </si>
  <si>
    <t>BDI =</t>
  </si>
  <si>
    <t xml:space="preserve"> (1 + AC + S + R + G) (1 + DF) (1 + L)</t>
  </si>
  <si>
    <t>(1 - I)</t>
  </si>
  <si>
    <t>AC - administração central</t>
  </si>
  <si>
    <t>S - taxa de seguros</t>
  </si>
  <si>
    <t>R - taxa de riscos</t>
  </si>
  <si>
    <t>G - taxa de garantias</t>
  </si>
  <si>
    <t>DF - taxa de despesas financeiras</t>
  </si>
  <si>
    <t>L - taxa de lucro/remuneração</t>
  </si>
  <si>
    <t>I - taxa de incidência de impostos</t>
  </si>
  <si>
    <t>CONSTRUÇÃO DE EDIFÍCIOS (NOVOS E REFORMAS)</t>
  </si>
  <si>
    <t>Parcelas do BDI</t>
  </si>
  <si>
    <t>Custo direto entre R$150.000,00 e R$1.500.000,00</t>
  </si>
  <si>
    <t>Administração Central</t>
  </si>
  <si>
    <t>** Impostos sobre o faturamento</t>
  </si>
  <si>
    <t>Seguro garantia</t>
  </si>
  <si>
    <t>Despesas financeiras</t>
  </si>
  <si>
    <t>Risco</t>
  </si>
  <si>
    <t>Lucro</t>
  </si>
  <si>
    <t>INSS (Lei 13161/15)</t>
  </si>
  <si>
    <t>Percentuais do BDI</t>
  </si>
  <si>
    <t xml:space="preserve">SERVIÇOS COM CUSTOS ADMINISTRATIVOS MENORES </t>
  </si>
  <si>
    <t>Notas:</t>
  </si>
  <si>
    <t>1) *Conforme Código Tributário - LEI Nº 2.032, DE 29 DE DEZEMBRO DE 1998</t>
  </si>
  <si>
    <t>2) Para enquadramento do BDI em cada tipo de obra, verificar a preponderância dos serviços</t>
  </si>
  <si>
    <t>3) ** Impostos sobre o faturamento:</t>
  </si>
  <si>
    <t>ISS</t>
  </si>
  <si>
    <t>COFINS</t>
  </si>
  <si>
    <t>PIS</t>
  </si>
  <si>
    <t>GERALDO G. GESAUALDI</t>
  </si>
  <si>
    <t>ENGENHEIRO CIVIL</t>
  </si>
  <si>
    <t>CREA-RJ 1999105638</t>
  </si>
  <si>
    <t>BDI26,90</t>
  </si>
  <si>
    <t>CONDOMÍNIO LAVAQUIAL / ENTRADA PELA RUA PAULINO F. DE OLIVEIRA</t>
  </si>
  <si>
    <t>REFORMA DE UMA PRAÇA</t>
  </si>
  <si>
    <t>JULHO 2022.</t>
  </si>
  <si>
    <t>TEMPO DE OBRA: 3 MESES</t>
  </si>
  <si>
    <t xml:space="preserve">SANTO ANTÔNIO DE PÁDUA </t>
  </si>
  <si>
    <t>PREIUTURA MUNICIPAL DE SANTO ANTÔNIO DE PÁDUA RJ                                                                                   OBRA: REFORMA DE UMA PRAÇA                                                                                                                                   LOCAL: CONDOMÍNIO LAVAQUIAL - ENTRADA PELA RUA PAULINO F. DE OLIVEIRA</t>
  </si>
  <si>
    <t>327,00M² MEDIDO DE ACORDO COM PROGRAMA (REVIT).</t>
  </si>
  <si>
    <t>25.60 M³  VOLUME DE CONCRETO PARA EXTENSÃO DA OBRA.</t>
  </si>
  <si>
    <t>31,20M² + 15M² PARA CERCAR A FRENTE DA OBRA E CAIXAS P/ MEIO FIO DE CONCRETO ARMDO.</t>
  </si>
  <si>
    <t>BARRACÃO DE 3 X 2.41M²= 7,25M²</t>
  </si>
  <si>
    <t>1 UND.</t>
  </si>
  <si>
    <t>0,25X0,30X30M= 2,25</t>
  </si>
  <si>
    <t>60T X 6KM= 360TKM</t>
  </si>
  <si>
    <t>GRAMADO - 30,75+6,27=37,00M²</t>
  </si>
  <si>
    <t>ALVENARIA PARA CANTEIROS - 14,50+04,90+22,00=41,40M²</t>
  </si>
  <si>
    <t xml:space="preserve">FORMAS PARA MEIO FIO - 0,15X0,30X30M= 1,35M³ / CONCRETAGEM DA PÇ. 0,10 X 256M²= 25,6M³ </t>
  </si>
  <si>
    <t>FORMA PARA POSTES - 0,40X0,40= 1,6M²  X 8 = 12,8M²</t>
  </si>
  <si>
    <r>
      <t>ARMAÇÃO PARA PISO - 169 UND. X 1,88KG = 317,72KG / PARA FORMA MEIO FIO 10UND. X 1,88KG= 18,8KG -</t>
    </r>
    <r>
      <rPr>
        <b/>
        <sz val="11"/>
        <color theme="1"/>
        <rFont val="Calibri"/>
        <family val="2"/>
        <scheme val="minor"/>
      </rPr>
      <t xml:space="preserve"> TOTAL DE 336,52KG</t>
    </r>
  </si>
  <si>
    <r>
      <t>PARA ARMAÇÃO MEIO FIO - 10 UND. X 4,740KG =</t>
    </r>
    <r>
      <rPr>
        <b/>
        <sz val="11"/>
        <color theme="1"/>
        <rFont val="Calibri"/>
        <family val="2"/>
        <scheme val="minor"/>
      </rPr>
      <t xml:space="preserve"> TOTAL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= 47,40KG</t>
    </r>
  </si>
  <si>
    <t>MEIO FIOS - 30 PEÇAS DE 1,00M= 30M</t>
  </si>
  <si>
    <t>12 VIAGENS X 5T= 60T</t>
  </si>
  <si>
    <t>CANTEIROS - 10,25+3,13+4,90M³= 18,28M³</t>
  </si>
  <si>
    <t>EXTENSÃO TOTAL  =125M.</t>
  </si>
  <si>
    <t>EXTENSÃO TOTAL   =250M.</t>
  </si>
  <si>
    <t>25+2+10,25+56+41+9,8 = 144,05M²</t>
  </si>
  <si>
    <t>327-30,05-6,25-42,00-9,80-15,00-3,00= 220,90M²</t>
  </si>
  <si>
    <t>PINTORA TOTAL DE PEÇAS DE ACADEMIA JÁ EXISTENTE NO LOCAL  - 20,00M²</t>
  </si>
  <si>
    <t>R$ 1,251,10</t>
  </si>
  <si>
    <t>9.6</t>
  </si>
  <si>
    <t>12.0</t>
  </si>
  <si>
    <t>12.1</t>
  </si>
  <si>
    <t>12.2</t>
  </si>
  <si>
    <t>12.3</t>
  </si>
  <si>
    <t>12.4</t>
  </si>
  <si>
    <t>12.5</t>
  </si>
  <si>
    <t>12.6</t>
  </si>
  <si>
    <t>GERALDO G. GESUALDI</t>
  </si>
  <si>
    <t>ENGENHEIRRO CIVL</t>
  </si>
  <si>
    <t>CREA -RJ 1999105638</t>
  </si>
  <si>
    <t xml:space="preserve">PLACA ART E RRT - 1.50 X1,50 =2,25 </t>
  </si>
  <si>
    <t>MEMORIAL DE CÁLCULO</t>
  </si>
</sst>
</file>

<file path=xl/styles.xml><?xml version="1.0" encoding="utf-8"?>
<styleSheet xmlns="http://schemas.openxmlformats.org/spreadsheetml/2006/main">
  <numFmts count="8">
    <numFmt numFmtId="164" formatCode="&quot;R$&quot;\ #,##0;[Red]\-&quot;R$&quot;\ #,##0"/>
    <numFmt numFmtId="165" formatCode="&quot;R$&quot;\ #,##0.00;[Red]\-&quot;R$&quot;\ #,##0.00"/>
    <numFmt numFmtId="166" formatCode="_-* #,##0.00_-;\-* #,##0.00_-;_-* &quot;-&quot;??_-;_-@_-"/>
    <numFmt numFmtId="167" formatCode="0.0000"/>
    <numFmt numFmtId="168" formatCode="#,##0.0000"/>
    <numFmt numFmtId="169" formatCode="#,##0.0000_ ;[Red]\-#,##0.0000\ "/>
    <numFmt numFmtId="170" formatCode="_-* #,##0.000_-;\-* #,##0.000_-;_-* &quot;-&quot;??_-;_-@_-"/>
    <numFmt numFmtId="171" formatCode="&quot;R$&quot;\ #,##0.00"/>
  </numFmts>
  <fonts count="33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1"/>
      <name val="Courier New"/>
      <family val="3"/>
    </font>
    <font>
      <b/>
      <i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b/>
      <sz val="48"/>
      <name val="Arial"/>
      <family val="2"/>
    </font>
    <font>
      <b/>
      <sz val="14"/>
      <name val="Arial"/>
      <family val="2"/>
    </font>
    <font>
      <b/>
      <sz val="4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u/>
      <sz val="10"/>
      <color theme="1"/>
      <name val="Arial"/>
      <family val="2"/>
    </font>
    <font>
      <b/>
      <u/>
      <sz val="14"/>
      <color theme="1"/>
      <name val="Arial"/>
      <family val="2"/>
    </font>
    <font>
      <b/>
      <u/>
      <sz val="10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u/>
      <sz val="12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0" fillId="0" borderId="0" applyFont="0" applyFill="0" applyBorder="0" applyAlignment="0" applyProtection="0"/>
    <xf numFmtId="166" fontId="10" fillId="0" borderId="0" applyFont="0" applyFill="0" applyBorder="0" applyAlignment="0" applyProtection="0"/>
  </cellStyleXfs>
  <cellXfs count="131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165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vertical="center" wrapText="1"/>
    </xf>
    <xf numFmtId="0" fontId="12" fillId="0" borderId="1" xfId="0" applyFont="1" applyBorder="1" applyAlignment="1">
      <alignment vertical="center"/>
    </xf>
    <xf numFmtId="0" fontId="12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4" xfId="0" applyFont="1" applyBorder="1" applyAlignment="1">
      <alignment vertical="center"/>
    </xf>
    <xf numFmtId="0" fontId="20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1" fillId="0" borderId="0" xfId="0" applyFont="1"/>
    <xf numFmtId="0" fontId="0" fillId="0" borderId="10" xfId="0" applyBorder="1"/>
    <xf numFmtId="0" fontId="19" fillId="0" borderId="9" xfId="0" applyFont="1" applyBorder="1" applyAlignment="1">
      <alignment horizontal="right" vertical="center"/>
    </xf>
    <xf numFmtId="14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10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 vertical="center" indent="3"/>
    </xf>
    <xf numFmtId="0" fontId="19" fillId="0" borderId="1" xfId="0" applyFont="1" applyBorder="1" applyAlignment="1">
      <alignment horizontal="right" vertical="center" wrapText="1"/>
    </xf>
    <xf numFmtId="17" fontId="19" fillId="0" borderId="2" xfId="0" applyNumberFormat="1" applyFont="1" applyBorder="1" applyAlignment="1">
      <alignment horizontal="left" vertical="center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right" vertical="center"/>
    </xf>
    <xf numFmtId="0" fontId="19" fillId="0" borderId="2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22" fillId="0" borderId="0" xfId="0" applyFont="1"/>
    <xf numFmtId="0" fontId="23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4" fillId="0" borderId="0" xfId="0" applyFont="1"/>
    <xf numFmtId="0" fontId="16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28" fillId="0" borderId="0" xfId="0" applyFont="1"/>
    <xf numFmtId="0" fontId="27" fillId="0" borderId="0" xfId="0" applyFont="1"/>
    <xf numFmtId="0" fontId="29" fillId="0" borderId="0" xfId="0" applyFont="1"/>
    <xf numFmtId="0" fontId="27" fillId="0" borderId="0" xfId="0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 wrapText="1"/>
    </xf>
    <xf numFmtId="0" fontId="31" fillId="0" borderId="13" xfId="0" applyFont="1" applyBorder="1" applyAlignment="1">
      <alignment vertical="center"/>
    </xf>
    <xf numFmtId="0" fontId="31" fillId="0" borderId="13" xfId="0" applyFont="1" applyBorder="1" applyAlignment="1">
      <alignment horizontal="center" vertical="center" wrapText="1"/>
    </xf>
    <xf numFmtId="0" fontId="27" fillId="0" borderId="13" xfId="0" applyFont="1" applyBorder="1"/>
    <xf numFmtId="167" fontId="27" fillId="0" borderId="13" xfId="0" applyNumberFormat="1" applyFont="1" applyBorder="1" applyAlignment="1">
      <alignment horizontal="center"/>
    </xf>
    <xf numFmtId="0" fontId="27" fillId="0" borderId="11" xfId="0" applyFont="1" applyBorder="1"/>
    <xf numFmtId="0" fontId="31" fillId="0" borderId="13" xfId="0" applyFont="1" applyBorder="1"/>
    <xf numFmtId="10" fontId="31" fillId="0" borderId="13" xfId="1" applyNumberFormat="1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/>
    <xf numFmtId="0" fontId="27" fillId="0" borderId="13" xfId="0" applyFont="1" applyBorder="1" applyAlignment="1">
      <alignment horizontal="left"/>
    </xf>
    <xf numFmtId="9" fontId="27" fillId="0" borderId="13" xfId="1" applyFont="1" applyFill="1" applyBorder="1" applyAlignment="1">
      <alignment horizontal="center"/>
    </xf>
    <xf numFmtId="9" fontId="27" fillId="0" borderId="0" xfId="1" applyFont="1" applyFill="1" applyBorder="1" applyAlignment="1">
      <alignment horizontal="center"/>
    </xf>
    <xf numFmtId="10" fontId="27" fillId="0" borderId="13" xfId="1" applyNumberFormat="1" applyFont="1" applyFill="1" applyBorder="1" applyAlignment="1">
      <alignment horizontal="center"/>
    </xf>
    <xf numFmtId="10" fontId="27" fillId="0" borderId="0" xfId="1" applyNumberFormat="1" applyFont="1" applyFill="1" applyBorder="1" applyAlignment="1">
      <alignment horizontal="center"/>
    </xf>
    <xf numFmtId="0" fontId="31" fillId="0" borderId="13" xfId="0" applyFont="1" applyBorder="1" applyAlignment="1">
      <alignment horizontal="left"/>
    </xf>
    <xf numFmtId="10" fontId="31" fillId="0" borderId="13" xfId="0" applyNumberFormat="1" applyFont="1" applyBorder="1" applyAlignment="1">
      <alignment horizontal="center"/>
    </xf>
    <xf numFmtId="10" fontId="31" fillId="0" borderId="0" xfId="0" applyNumberFormat="1" applyFont="1" applyAlignment="1">
      <alignment horizontal="center"/>
    </xf>
    <xf numFmtId="0" fontId="30" fillId="0" borderId="0" xfId="0" applyFont="1"/>
    <xf numFmtId="0" fontId="30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168" fontId="4" fillId="0" borderId="0" xfId="0" applyNumberFormat="1" applyFont="1" applyAlignment="1">
      <alignment horizontal="center" vertical="center"/>
    </xf>
    <xf numFmtId="169" fontId="4" fillId="0" borderId="0" xfId="0" applyNumberFormat="1" applyFont="1" applyAlignment="1">
      <alignment horizontal="center" vertical="center"/>
    </xf>
    <xf numFmtId="167" fontId="4" fillId="0" borderId="0" xfId="0" applyNumberFormat="1" applyFont="1" applyAlignment="1">
      <alignment horizontal="center" vertical="center"/>
    </xf>
    <xf numFmtId="167" fontId="27" fillId="0" borderId="13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10" fontId="4" fillId="0" borderId="0" xfId="0" applyNumberFormat="1" applyFon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70" fontId="4" fillId="0" borderId="0" xfId="2" applyNumberFormat="1" applyFont="1" applyAlignment="1">
      <alignment horizontal="center" vertical="center"/>
    </xf>
    <xf numFmtId="171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top" wrapText="1"/>
    </xf>
  </cellXfs>
  <cellStyles count="3">
    <cellStyle name="Normal" xfId="0" builtinId="0"/>
    <cellStyle name="Porcentagem" xfId="1" builtinId="5"/>
    <cellStyle name="Separador de milhares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1275473</xdr:colOff>
      <xdr:row>4</xdr:row>
      <xdr:rowOff>186563</xdr:rowOff>
    </xdr:from>
    <xdr:to>
      <xdr:col>3</xdr:col>
      <xdr:colOff>2030186</xdr:colOff>
      <xdr:row>9</xdr:row>
      <xdr:rowOff>96611</xdr:rowOff>
    </xdr:to>
    <xdr:pic>
      <xdr:nvPicPr>
        <xdr:cNvPr id="2" name="Imagem 1" descr="Timbre 1">
          <a:extLst>
            <a:ext uri="{FF2B5EF4-FFF2-40B4-BE49-F238E27FC236}">
              <a16:creationId xmlns:a16="http://schemas.microsoft.com/office/drawing/2014/main" xmlns="" id="{E2FE57F3-09F3-4070-B26A-D04E2812D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6000" contrast="12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837948" y="1567688"/>
          <a:ext cx="754713" cy="1014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workbookViewId="0">
      <selection activeCell="I68" sqref="I68"/>
    </sheetView>
  </sheetViews>
  <sheetFormatPr defaultRowHeight="15"/>
  <cols>
    <col min="1" max="1" width="9.85546875" customWidth="1"/>
    <col min="2" max="2" width="15.140625" customWidth="1"/>
    <col min="3" max="3" width="57.5703125" customWidth="1"/>
    <col min="4" max="4" width="5.42578125" customWidth="1"/>
    <col min="5" max="5" width="7.7109375" customWidth="1"/>
    <col min="6" max="6" width="11.42578125" customWidth="1"/>
    <col min="7" max="7" width="12.5703125" customWidth="1"/>
    <col min="8" max="8" width="11" customWidth="1"/>
    <col min="9" max="9" width="12.140625" customWidth="1"/>
  </cols>
  <sheetData>
    <row r="1" spans="1:9" ht="18.75">
      <c r="A1" s="116" t="s">
        <v>0</v>
      </c>
      <c r="B1" s="117"/>
      <c r="C1" s="117"/>
      <c r="D1" s="117"/>
      <c r="E1" s="117"/>
      <c r="F1" s="117"/>
      <c r="G1" s="117"/>
      <c r="H1" s="117"/>
    </row>
    <row r="3" spans="1:9">
      <c r="A3" s="118" t="s">
        <v>149</v>
      </c>
      <c r="B3" s="118"/>
      <c r="C3" s="118"/>
      <c r="D3" s="118"/>
      <c r="E3" s="118"/>
      <c r="F3" s="118"/>
      <c r="G3" s="118"/>
      <c r="H3" s="118"/>
    </row>
    <row r="4" spans="1:9">
      <c r="A4" t="s">
        <v>199</v>
      </c>
    </row>
    <row r="5" spans="1:9">
      <c r="A5" t="s">
        <v>1</v>
      </c>
    </row>
    <row r="7" spans="1:9" ht="15.75" customHeight="1">
      <c r="A7" s="4"/>
      <c r="B7" s="4"/>
      <c r="C7" s="4"/>
      <c r="D7" s="4"/>
      <c r="E7" s="4"/>
      <c r="F7" s="4"/>
      <c r="G7" s="4"/>
      <c r="H7" s="4"/>
      <c r="I7" s="4"/>
    </row>
    <row r="8" spans="1:9" ht="27.75" customHeight="1">
      <c r="A8" s="4"/>
      <c r="B8" s="16" t="s">
        <v>34</v>
      </c>
      <c r="C8" s="13" t="s">
        <v>35</v>
      </c>
      <c r="D8" s="4"/>
      <c r="E8" s="4"/>
      <c r="F8" s="4"/>
      <c r="G8" s="4"/>
      <c r="H8" s="4"/>
      <c r="I8" s="4"/>
    </row>
    <row r="9" spans="1:9" ht="15" customHeight="1">
      <c r="A9" s="4"/>
      <c r="B9" s="4"/>
      <c r="C9" s="4"/>
      <c r="D9" s="4"/>
      <c r="E9" s="4"/>
      <c r="F9" s="4"/>
      <c r="G9" s="4"/>
      <c r="H9" s="4"/>
      <c r="I9" s="4"/>
    </row>
    <row r="10" spans="1:9">
      <c r="A10" s="13" t="s">
        <v>2</v>
      </c>
      <c r="B10" s="13" t="s">
        <v>3</v>
      </c>
      <c r="C10" s="10" t="s">
        <v>4</v>
      </c>
      <c r="D10" s="13" t="s">
        <v>5</v>
      </c>
      <c r="E10" s="13" t="s">
        <v>6</v>
      </c>
      <c r="F10" s="13" t="s">
        <v>7</v>
      </c>
      <c r="G10" s="13" t="s">
        <v>43</v>
      </c>
      <c r="H10" s="13" t="s">
        <v>248</v>
      </c>
      <c r="I10" s="13" t="s">
        <v>44</v>
      </c>
    </row>
    <row r="11" spans="1:9">
      <c r="A11" s="4"/>
      <c r="B11" s="4"/>
      <c r="C11" s="4"/>
      <c r="D11" s="4"/>
      <c r="E11" s="4"/>
      <c r="F11" s="4"/>
      <c r="G11" s="4"/>
      <c r="H11" s="4"/>
      <c r="I11" s="4"/>
    </row>
    <row r="12" spans="1:9">
      <c r="A12" s="4" t="s">
        <v>36</v>
      </c>
      <c r="B12" s="4"/>
      <c r="C12" s="10" t="s">
        <v>37</v>
      </c>
      <c r="D12" s="4"/>
      <c r="E12" s="4"/>
      <c r="F12" s="4"/>
      <c r="G12" s="17">
        <v>1597.26</v>
      </c>
      <c r="H12" s="4"/>
      <c r="I12" s="14">
        <v>2026.94</v>
      </c>
    </row>
    <row r="13" spans="1:9" ht="22.5">
      <c r="A13" s="4" t="s">
        <v>10</v>
      </c>
      <c r="B13" s="4" t="s">
        <v>38</v>
      </c>
      <c r="C13" s="2" t="s">
        <v>204</v>
      </c>
      <c r="D13" s="4" t="s">
        <v>40</v>
      </c>
      <c r="E13" s="4" t="s">
        <v>42</v>
      </c>
      <c r="F13" s="6" t="s">
        <v>41</v>
      </c>
      <c r="G13" s="7">
        <v>1049.67</v>
      </c>
      <c r="H13" s="107">
        <v>1.2689999999999999</v>
      </c>
      <c r="I13" s="7">
        <f>G13*H13</f>
        <v>1332.0312300000001</v>
      </c>
    </row>
    <row r="14" spans="1:9" ht="69" customHeight="1">
      <c r="A14" s="4" t="s">
        <v>14</v>
      </c>
      <c r="B14" s="4" t="s">
        <v>46</v>
      </c>
      <c r="C14" s="2" t="s">
        <v>45</v>
      </c>
      <c r="D14" s="4" t="s">
        <v>12</v>
      </c>
      <c r="E14" s="4" t="s">
        <v>30</v>
      </c>
      <c r="F14" s="7">
        <v>21.39</v>
      </c>
      <c r="G14" s="7">
        <v>547.59</v>
      </c>
      <c r="H14" s="107">
        <v>1.2689999999999999</v>
      </c>
      <c r="I14" s="7">
        <f>G14*H14</f>
        <v>694.89170999999999</v>
      </c>
    </row>
    <row r="15" spans="1:9">
      <c r="A15" s="4"/>
      <c r="B15" s="4"/>
      <c r="C15" s="2"/>
      <c r="D15" s="4"/>
      <c r="E15" s="4"/>
      <c r="F15" s="4"/>
      <c r="G15" s="4"/>
      <c r="H15" s="4"/>
      <c r="I15" s="4"/>
    </row>
    <row r="16" spans="1:9">
      <c r="A16" s="4" t="s">
        <v>16</v>
      </c>
      <c r="B16" s="4"/>
      <c r="C16" s="3" t="s">
        <v>47</v>
      </c>
      <c r="D16" s="4"/>
      <c r="E16" s="4"/>
      <c r="F16" s="4"/>
      <c r="G16" s="17">
        <v>10207.91</v>
      </c>
      <c r="H16" s="4"/>
      <c r="I16" s="17">
        <v>12953.83</v>
      </c>
    </row>
    <row r="17" spans="1:9" ht="56.25">
      <c r="A17" s="4" t="s">
        <v>18</v>
      </c>
      <c r="B17" s="8" t="s">
        <v>49</v>
      </c>
      <c r="C17" s="2" t="s">
        <v>48</v>
      </c>
      <c r="D17" s="4" t="s">
        <v>40</v>
      </c>
      <c r="E17" s="4">
        <v>46.2</v>
      </c>
      <c r="F17" s="7">
        <v>71.010000000000005</v>
      </c>
      <c r="G17" s="114">
        <v>3280.67</v>
      </c>
      <c r="H17" s="106">
        <v>1.2689999999999999</v>
      </c>
      <c r="I17" s="7">
        <f>G17*H17</f>
        <v>4163.1702299999997</v>
      </c>
    </row>
    <row r="18" spans="1:9" ht="56.25">
      <c r="A18" s="4" t="s">
        <v>50</v>
      </c>
      <c r="B18" s="4" t="s">
        <v>53</v>
      </c>
      <c r="C18" s="2" t="s">
        <v>51</v>
      </c>
      <c r="D18" s="5" t="s">
        <v>40</v>
      </c>
      <c r="E18" s="4">
        <v>7.25</v>
      </c>
      <c r="F18" s="7">
        <v>460.32</v>
      </c>
      <c r="G18" s="7">
        <v>3337.32</v>
      </c>
      <c r="H18" s="106">
        <v>1.2689999999999999</v>
      </c>
      <c r="I18" s="7">
        <f>G18*H18</f>
        <v>4235.05908</v>
      </c>
    </row>
    <row r="19" spans="1:9" ht="22.5">
      <c r="A19" s="4" t="s">
        <v>52</v>
      </c>
      <c r="B19" s="4" t="s">
        <v>54</v>
      </c>
      <c r="C19" s="2" t="s">
        <v>55</v>
      </c>
      <c r="D19" s="2" t="s">
        <v>40</v>
      </c>
      <c r="E19" s="2">
        <v>2.5</v>
      </c>
      <c r="F19" s="7">
        <v>539.41</v>
      </c>
      <c r="G19" s="9">
        <f>E19*F19</f>
        <v>1348.5249999999999</v>
      </c>
      <c r="H19" s="106">
        <v>1.2689999999999999</v>
      </c>
      <c r="I19" s="7">
        <f>G19*H19</f>
        <v>1711.2782249999998</v>
      </c>
    </row>
    <row r="20" spans="1:9" ht="33.75">
      <c r="A20" s="4" t="s">
        <v>56</v>
      </c>
      <c r="B20" s="4" t="s">
        <v>57</v>
      </c>
      <c r="C20" s="2" t="s">
        <v>58</v>
      </c>
      <c r="D20" s="4" t="s">
        <v>59</v>
      </c>
      <c r="E20" s="4">
        <v>1</v>
      </c>
      <c r="F20" s="7">
        <v>2241.39</v>
      </c>
      <c r="G20" s="7">
        <v>2241.39</v>
      </c>
      <c r="H20" s="106">
        <v>1.2689999999999999</v>
      </c>
      <c r="I20" s="7">
        <f>G20*H20</f>
        <v>2844.3239099999996</v>
      </c>
    </row>
    <row r="21" spans="1:9">
      <c r="A21" s="4"/>
      <c r="B21" s="4"/>
      <c r="C21" s="2"/>
      <c r="D21" s="4"/>
      <c r="E21" s="4"/>
      <c r="F21" s="4"/>
      <c r="G21" s="4"/>
      <c r="H21" s="4"/>
      <c r="I21" s="4"/>
    </row>
    <row r="22" spans="1:9">
      <c r="A22" s="4" t="s">
        <v>21</v>
      </c>
      <c r="B22" s="4"/>
      <c r="C22" s="15" t="s">
        <v>9</v>
      </c>
      <c r="D22" s="4"/>
      <c r="E22" s="4"/>
      <c r="F22" s="4"/>
      <c r="G22" s="17">
        <v>185.53</v>
      </c>
      <c r="I22" s="17">
        <f>G22*H23</f>
        <v>235.43756999999999</v>
      </c>
    </row>
    <row r="23" spans="1:9" ht="33.75">
      <c r="A23" s="4" t="s">
        <v>23</v>
      </c>
      <c r="B23" s="4" t="s">
        <v>8</v>
      </c>
      <c r="C23" s="5" t="s">
        <v>11</v>
      </c>
      <c r="D23" s="4" t="s">
        <v>12</v>
      </c>
      <c r="E23" s="4">
        <v>2.5</v>
      </c>
      <c r="F23" s="9" t="s">
        <v>13</v>
      </c>
      <c r="G23" s="7">
        <v>133.18</v>
      </c>
      <c r="H23" s="108">
        <v>1.2689999999999999</v>
      </c>
      <c r="I23" s="7">
        <f>G23*H23</f>
        <v>169.00541999999999</v>
      </c>
    </row>
    <row r="24" spans="1:9" ht="33.75">
      <c r="A24" s="4" t="s">
        <v>60</v>
      </c>
      <c r="B24" s="4" t="s">
        <v>15</v>
      </c>
      <c r="C24" s="2" t="s">
        <v>61</v>
      </c>
      <c r="D24" s="4" t="s">
        <v>12</v>
      </c>
      <c r="E24" s="4">
        <v>2.5</v>
      </c>
      <c r="F24" s="7">
        <v>20.94</v>
      </c>
      <c r="G24" s="7">
        <v>52.35</v>
      </c>
      <c r="H24" s="108">
        <v>1.2689999999999999</v>
      </c>
      <c r="I24" s="7">
        <f>G24*H24</f>
        <v>66.432149999999993</v>
      </c>
    </row>
    <row r="25" spans="1:9">
      <c r="A25" s="4"/>
      <c r="B25" s="4"/>
      <c r="C25" s="4"/>
      <c r="D25" s="4"/>
      <c r="E25" s="4"/>
      <c r="F25" s="4"/>
      <c r="G25" s="4"/>
      <c r="I25" s="4"/>
    </row>
    <row r="26" spans="1:9">
      <c r="A26" s="4" t="s">
        <v>25</v>
      </c>
      <c r="B26" s="4"/>
      <c r="C26" s="10" t="s">
        <v>62</v>
      </c>
      <c r="D26" s="4"/>
      <c r="E26" s="4"/>
      <c r="F26" s="4"/>
      <c r="G26" s="17" t="s">
        <v>276</v>
      </c>
      <c r="I26" s="17">
        <v>1587.65</v>
      </c>
    </row>
    <row r="27" spans="1:9" ht="56.25">
      <c r="A27" s="4" t="s">
        <v>27</v>
      </c>
      <c r="B27" s="4" t="s">
        <v>63</v>
      </c>
      <c r="C27" s="2" t="s">
        <v>64</v>
      </c>
      <c r="D27" s="4" t="s">
        <v>68</v>
      </c>
      <c r="E27" s="4">
        <v>360</v>
      </c>
      <c r="F27" s="7">
        <v>1.07</v>
      </c>
      <c r="G27" s="7">
        <f>E27*F27</f>
        <v>385.20000000000005</v>
      </c>
      <c r="H27" s="108">
        <v>1.2689999999999999</v>
      </c>
      <c r="I27" s="7">
        <f>G27*H27</f>
        <v>488.81880000000001</v>
      </c>
    </row>
    <row r="28" spans="1:9" ht="54" customHeight="1">
      <c r="A28" s="4" t="s">
        <v>31</v>
      </c>
      <c r="B28" s="4" t="s">
        <v>65</v>
      </c>
      <c r="C28" s="2" t="s">
        <v>66</v>
      </c>
      <c r="D28" s="4" t="s">
        <v>67</v>
      </c>
      <c r="E28" s="4">
        <v>60</v>
      </c>
      <c r="F28" s="7">
        <v>14.43</v>
      </c>
      <c r="G28" s="7">
        <v>865.8</v>
      </c>
      <c r="H28" s="108">
        <v>1.2689999999999999</v>
      </c>
      <c r="I28" s="7">
        <f>G28*H28</f>
        <v>1098.7001999999998</v>
      </c>
    </row>
    <row r="29" spans="1:9" ht="81.75" hidden="1" customHeight="1">
      <c r="A29" s="4"/>
      <c r="B29" s="4"/>
      <c r="C29" s="2"/>
      <c r="D29" s="4"/>
      <c r="E29" s="4"/>
      <c r="F29" s="4"/>
      <c r="G29" s="4"/>
      <c r="H29" s="4"/>
      <c r="I29" s="4"/>
    </row>
    <row r="30" spans="1:9" ht="30" customHeight="1">
      <c r="A30" s="4" t="s">
        <v>71</v>
      </c>
      <c r="B30" s="8"/>
      <c r="C30" s="10" t="s">
        <v>17</v>
      </c>
      <c r="D30" s="4"/>
      <c r="E30" s="4"/>
      <c r="F30" s="4"/>
      <c r="G30" s="17">
        <v>516.6</v>
      </c>
      <c r="I30" s="17">
        <f>G30*H31</f>
        <v>655.56539999999995</v>
      </c>
    </row>
    <row r="31" spans="1:9" ht="33.75">
      <c r="A31" s="4" t="s">
        <v>70</v>
      </c>
      <c r="B31" s="4" t="s">
        <v>69</v>
      </c>
      <c r="C31" s="2" t="s">
        <v>19</v>
      </c>
      <c r="D31" s="2" t="s">
        <v>20</v>
      </c>
      <c r="E31" s="2">
        <v>30</v>
      </c>
      <c r="F31" s="7">
        <v>17.22</v>
      </c>
      <c r="G31" s="7">
        <v>516.6</v>
      </c>
      <c r="H31" s="108">
        <v>1.2689999999999999</v>
      </c>
      <c r="I31" s="7">
        <f>G31*H31</f>
        <v>655.56539999999995</v>
      </c>
    </row>
    <row r="32" spans="1:9">
      <c r="A32" s="4"/>
      <c r="B32" s="4"/>
      <c r="C32" s="2"/>
      <c r="D32" s="4"/>
      <c r="E32" s="4"/>
      <c r="F32" s="6"/>
      <c r="G32" s="6"/>
      <c r="H32" s="4"/>
      <c r="I32" s="4"/>
    </row>
    <row r="33" spans="1:9">
      <c r="A33" s="4" t="s">
        <v>72</v>
      </c>
      <c r="B33" s="4"/>
      <c r="C33" s="10" t="s">
        <v>26</v>
      </c>
      <c r="D33" s="4"/>
      <c r="E33" s="4"/>
      <c r="F33" s="4"/>
      <c r="G33" s="17">
        <v>21970.04</v>
      </c>
      <c r="I33" s="17">
        <f>G33*H34</f>
        <v>27879.980759999999</v>
      </c>
    </row>
    <row r="34" spans="1:9" ht="45">
      <c r="A34" s="4" t="s">
        <v>73</v>
      </c>
      <c r="B34" s="4" t="s">
        <v>28</v>
      </c>
      <c r="C34" s="2" t="s">
        <v>29</v>
      </c>
      <c r="D34" s="4" t="s">
        <v>12</v>
      </c>
      <c r="E34" s="111" t="s">
        <v>86</v>
      </c>
      <c r="F34" s="7">
        <v>559.71</v>
      </c>
      <c r="G34" s="7">
        <v>15671.88</v>
      </c>
      <c r="H34" s="107">
        <v>1.2689999999999999</v>
      </c>
      <c r="I34" s="7">
        <f>G34*H34</f>
        <v>19887.615719999998</v>
      </c>
    </row>
    <row r="35" spans="1:9" ht="63.75" customHeight="1">
      <c r="A35" s="4" t="s">
        <v>74</v>
      </c>
      <c r="B35" s="4" t="s">
        <v>33</v>
      </c>
      <c r="C35" s="2" t="s">
        <v>75</v>
      </c>
      <c r="D35" s="4" t="s">
        <v>40</v>
      </c>
      <c r="E35" s="4">
        <v>12.8</v>
      </c>
      <c r="F35" s="7">
        <v>71.489999999999995</v>
      </c>
      <c r="G35" s="7">
        <v>915.08</v>
      </c>
      <c r="H35" s="107">
        <v>1.2689999999999999</v>
      </c>
      <c r="I35" s="7">
        <f>G35*H35</f>
        <v>1161.2365199999999</v>
      </c>
    </row>
    <row r="36" spans="1:9" ht="11.25" customHeight="1">
      <c r="A36" s="4"/>
      <c r="B36" s="4"/>
      <c r="C36" s="2"/>
      <c r="D36" s="4"/>
      <c r="E36" s="4"/>
      <c r="F36" s="7"/>
      <c r="G36" s="7"/>
      <c r="H36" s="107"/>
      <c r="I36" s="7"/>
    </row>
    <row r="37" spans="1:9" ht="67.5">
      <c r="A37" s="4" t="s">
        <v>80</v>
      </c>
      <c r="B37" s="4" t="s">
        <v>77</v>
      </c>
      <c r="C37" s="2" t="s">
        <v>79</v>
      </c>
      <c r="D37" s="4" t="s">
        <v>32</v>
      </c>
      <c r="E37" s="4">
        <v>336.52</v>
      </c>
      <c r="F37" s="7">
        <v>14.23</v>
      </c>
      <c r="G37" s="7">
        <v>4788.68</v>
      </c>
      <c r="H37" s="107">
        <v>1.2689999999999999</v>
      </c>
      <c r="I37" s="7">
        <v>6076.84</v>
      </c>
    </row>
    <row r="38" spans="1:9" ht="67.5">
      <c r="A38" s="4" t="s">
        <v>81</v>
      </c>
      <c r="B38" s="4" t="s">
        <v>83</v>
      </c>
      <c r="C38" s="12" t="s">
        <v>84</v>
      </c>
      <c r="D38" s="4" t="s">
        <v>32</v>
      </c>
      <c r="E38" s="4">
        <v>47.4</v>
      </c>
      <c r="F38" s="7">
        <v>12.54</v>
      </c>
      <c r="G38" s="7">
        <v>594.4</v>
      </c>
      <c r="H38" s="4"/>
      <c r="I38" s="7">
        <f>G38*H37</f>
        <v>754.29359999999997</v>
      </c>
    </row>
    <row r="39" spans="1:9">
      <c r="A39" s="4"/>
      <c r="B39" s="4"/>
      <c r="C39" s="12"/>
      <c r="D39" s="4"/>
      <c r="E39" s="4"/>
      <c r="F39" s="4"/>
      <c r="G39" s="4"/>
      <c r="H39" s="4"/>
      <c r="I39" s="4"/>
    </row>
    <row r="40" spans="1:9">
      <c r="A40" s="4" t="s">
        <v>89</v>
      </c>
      <c r="B40" s="4"/>
      <c r="C40" s="3" t="s">
        <v>85</v>
      </c>
      <c r="D40" s="4"/>
      <c r="E40" s="4"/>
      <c r="F40" s="4"/>
      <c r="G40" s="17">
        <v>4070.86</v>
      </c>
      <c r="H40" s="106">
        <v>1.2689999999999999</v>
      </c>
      <c r="I40" s="17">
        <f>G40*H40</f>
        <v>5165.9213399999999</v>
      </c>
    </row>
    <row r="41" spans="1:9" ht="67.5">
      <c r="A41" s="4" t="s">
        <v>90</v>
      </c>
      <c r="B41" s="4" t="s">
        <v>88</v>
      </c>
      <c r="C41" s="12" t="s">
        <v>87</v>
      </c>
      <c r="D41" s="4" t="s">
        <v>40</v>
      </c>
      <c r="E41" s="111">
        <v>41.4</v>
      </c>
      <c r="F41" s="7">
        <v>98.33</v>
      </c>
      <c r="G41" s="7">
        <v>4070.86</v>
      </c>
      <c r="H41" s="4"/>
      <c r="I41" s="7">
        <f>G41*H40</f>
        <v>5165.9213399999999</v>
      </c>
    </row>
    <row r="42" spans="1:9">
      <c r="A42" s="4"/>
      <c r="B42" s="4"/>
      <c r="C42" s="12"/>
      <c r="D42" s="4"/>
      <c r="E42" s="4"/>
      <c r="F42" s="4"/>
      <c r="G42" s="4"/>
      <c r="H42" s="108"/>
      <c r="I42" s="4"/>
    </row>
    <row r="43" spans="1:9">
      <c r="A43" s="4" t="s">
        <v>97</v>
      </c>
      <c r="B43" s="4"/>
      <c r="C43" s="3" t="s">
        <v>95</v>
      </c>
      <c r="D43" s="4"/>
      <c r="E43" s="4"/>
      <c r="F43" s="4"/>
      <c r="G43" s="17">
        <v>12430.49</v>
      </c>
      <c r="I43" s="17">
        <v>15774.29</v>
      </c>
    </row>
    <row r="44" spans="1:9" ht="45">
      <c r="A44" s="4" t="s">
        <v>105</v>
      </c>
      <c r="B44" s="4" t="s">
        <v>92</v>
      </c>
      <c r="C44" s="12" t="s">
        <v>91</v>
      </c>
      <c r="D44" s="4" t="s">
        <v>40</v>
      </c>
      <c r="E44" s="4" t="s">
        <v>93</v>
      </c>
      <c r="F44" s="7">
        <v>30.77</v>
      </c>
      <c r="G44" s="7">
        <v>1304.6500000000001</v>
      </c>
      <c r="H44" s="108">
        <v>1.2689999999999999</v>
      </c>
      <c r="I44" s="7">
        <f>G44*H44</f>
        <v>1655.60085</v>
      </c>
    </row>
    <row r="45" spans="1:9" ht="33.75">
      <c r="A45" s="4" t="s">
        <v>108</v>
      </c>
      <c r="B45" s="4" t="s">
        <v>98</v>
      </c>
      <c r="C45" s="12" t="s">
        <v>99</v>
      </c>
      <c r="D45" s="4" t="s">
        <v>40</v>
      </c>
      <c r="E45" s="4">
        <v>205</v>
      </c>
      <c r="F45" s="7">
        <v>41.38</v>
      </c>
      <c r="G45" s="7">
        <v>8482.9</v>
      </c>
      <c r="H45" s="108">
        <v>1.2689999999999999</v>
      </c>
      <c r="I45" s="7">
        <f>G45*H45</f>
        <v>10764.800099999999</v>
      </c>
    </row>
    <row r="46" spans="1:9">
      <c r="A46" s="4" t="s">
        <v>111</v>
      </c>
      <c r="B46" s="18" t="s">
        <v>100</v>
      </c>
      <c r="D46" s="4" t="s">
        <v>40</v>
      </c>
      <c r="E46" s="1">
        <v>15</v>
      </c>
      <c r="F46" s="19">
        <v>145.33000000000001</v>
      </c>
      <c r="G46" s="19">
        <v>2179.9499999999998</v>
      </c>
      <c r="H46" s="108">
        <v>1.2689999999999999</v>
      </c>
      <c r="I46" s="19">
        <f>G46*H46</f>
        <v>2766.3565499999995</v>
      </c>
    </row>
    <row r="47" spans="1:9" ht="45">
      <c r="A47" s="4" t="s">
        <v>114</v>
      </c>
      <c r="B47" s="4" t="s">
        <v>103</v>
      </c>
      <c r="C47" s="12" t="s">
        <v>104</v>
      </c>
      <c r="D47" s="4" t="s">
        <v>40</v>
      </c>
      <c r="E47" s="1">
        <v>3</v>
      </c>
      <c r="F47" s="19">
        <v>154.33000000000001</v>
      </c>
      <c r="G47" s="19">
        <v>462.99</v>
      </c>
      <c r="H47" s="108">
        <v>1.2689999999999999</v>
      </c>
      <c r="I47" s="19">
        <f>G47*H47</f>
        <v>587.53431</v>
      </c>
    </row>
    <row r="48" spans="1:9">
      <c r="A48" s="4"/>
      <c r="B48" s="1"/>
      <c r="C48" s="18"/>
      <c r="D48" s="1"/>
      <c r="E48" s="1"/>
      <c r="F48" s="1"/>
      <c r="G48" s="1"/>
      <c r="H48" s="108"/>
      <c r="I48" s="1"/>
    </row>
    <row r="49" spans="1:9">
      <c r="A49" s="4" t="s">
        <v>124</v>
      </c>
      <c r="B49" s="1"/>
      <c r="C49" s="23" t="s">
        <v>22</v>
      </c>
      <c r="D49" s="1"/>
      <c r="E49" s="1"/>
      <c r="F49" s="1"/>
      <c r="G49" s="21">
        <v>31348.81</v>
      </c>
      <c r="H49" s="108"/>
      <c r="I49" s="21">
        <v>39781.64</v>
      </c>
    </row>
    <row r="50" spans="1:9" ht="45">
      <c r="A50" s="4" t="s">
        <v>125</v>
      </c>
      <c r="B50" s="18" t="s">
        <v>106</v>
      </c>
      <c r="C50" s="12" t="s">
        <v>107</v>
      </c>
      <c r="D50" s="4" t="s">
        <v>40</v>
      </c>
      <c r="E50" s="1">
        <v>37</v>
      </c>
      <c r="F50" s="19">
        <v>15.07</v>
      </c>
      <c r="G50" s="19">
        <v>557.59</v>
      </c>
      <c r="H50" s="108">
        <v>1.2689999999999999</v>
      </c>
      <c r="I50" s="19">
        <f t="shared" ref="I50:I55" si="0">G50*H50</f>
        <v>707.58171000000004</v>
      </c>
    </row>
    <row r="51" spans="1:9" ht="78.75">
      <c r="A51" s="4" t="s">
        <v>130</v>
      </c>
      <c r="B51" s="18" t="s">
        <v>24</v>
      </c>
      <c r="C51" s="12" t="s">
        <v>110</v>
      </c>
      <c r="D51" s="4" t="s">
        <v>109</v>
      </c>
      <c r="E51" s="4">
        <v>40</v>
      </c>
      <c r="F51" s="7">
        <v>3</v>
      </c>
      <c r="G51" s="19">
        <v>120</v>
      </c>
      <c r="H51" s="108">
        <v>1.2689999999999999</v>
      </c>
      <c r="I51" s="19">
        <f t="shared" si="0"/>
        <v>152.28</v>
      </c>
    </row>
    <row r="52" spans="1:9" ht="67.5">
      <c r="A52" s="4" t="s">
        <v>131</v>
      </c>
      <c r="B52" s="4" t="s">
        <v>112</v>
      </c>
      <c r="C52" s="12" t="s">
        <v>113</v>
      </c>
      <c r="D52" s="4" t="s">
        <v>109</v>
      </c>
      <c r="E52" s="1" t="s">
        <v>97</v>
      </c>
      <c r="F52" s="19">
        <v>1763.47</v>
      </c>
      <c r="G52" s="19">
        <v>14107.76</v>
      </c>
      <c r="H52" s="108">
        <v>1.2689999999999999</v>
      </c>
      <c r="I52" s="19">
        <f t="shared" si="0"/>
        <v>17902.747439999999</v>
      </c>
    </row>
    <row r="53" spans="1:9" ht="22.5">
      <c r="A53" s="4" t="s">
        <v>137</v>
      </c>
      <c r="B53" s="4" t="s">
        <v>115</v>
      </c>
      <c r="C53" s="12" t="s">
        <v>116</v>
      </c>
      <c r="D53" s="1" t="s">
        <v>12</v>
      </c>
      <c r="E53" s="1">
        <v>18.28</v>
      </c>
      <c r="F53" s="7">
        <v>275.86</v>
      </c>
      <c r="G53" s="19">
        <v>5042.72</v>
      </c>
      <c r="H53" s="108">
        <v>1.2689999999999999</v>
      </c>
      <c r="I53" s="19">
        <f t="shared" si="0"/>
        <v>6399.2116799999994</v>
      </c>
    </row>
    <row r="54" spans="1:9" ht="56.25">
      <c r="A54" s="4" t="s">
        <v>140</v>
      </c>
      <c r="B54" s="18" t="s">
        <v>117</v>
      </c>
      <c r="C54" s="12" t="s">
        <v>119</v>
      </c>
      <c r="D54" s="1" t="s">
        <v>120</v>
      </c>
      <c r="E54" s="1" t="s">
        <v>121</v>
      </c>
      <c r="F54" s="19">
        <v>1812.77</v>
      </c>
      <c r="G54" s="19">
        <v>7251.08</v>
      </c>
      <c r="H54" s="108">
        <v>1.2689999999999999</v>
      </c>
      <c r="I54" s="19">
        <f t="shared" si="0"/>
        <v>9201.6205199999986</v>
      </c>
    </row>
    <row r="55" spans="1:9" ht="33.75">
      <c r="A55" s="1" t="s">
        <v>277</v>
      </c>
      <c r="B55" s="18" t="s">
        <v>132</v>
      </c>
      <c r="C55" s="12" t="s">
        <v>133</v>
      </c>
      <c r="D55" s="1" t="s">
        <v>109</v>
      </c>
      <c r="E55" s="1">
        <v>6</v>
      </c>
      <c r="F55" s="19">
        <v>711.61</v>
      </c>
      <c r="G55" s="19">
        <v>4269.66</v>
      </c>
      <c r="H55" s="108">
        <v>1.2689999999999999</v>
      </c>
      <c r="I55" s="19">
        <f t="shared" si="0"/>
        <v>5418.1985399999994</v>
      </c>
    </row>
    <row r="56" spans="1:9">
      <c r="A56" s="1"/>
      <c r="B56" s="1"/>
      <c r="C56" s="18"/>
      <c r="D56" s="1"/>
      <c r="E56" s="1"/>
      <c r="F56" s="1"/>
      <c r="G56" s="1"/>
      <c r="H56" s="1"/>
      <c r="I56" s="1"/>
    </row>
    <row r="57" spans="1:9">
      <c r="A57" s="4" t="s">
        <v>155</v>
      </c>
      <c r="B57" s="4"/>
      <c r="C57" s="3" t="s">
        <v>123</v>
      </c>
      <c r="D57" s="4"/>
      <c r="E57" s="4"/>
      <c r="F57" s="4"/>
      <c r="G57" s="17">
        <v>5565.55</v>
      </c>
      <c r="H57" s="108"/>
      <c r="I57" s="17">
        <v>7062.68</v>
      </c>
    </row>
    <row r="58" spans="1:9" ht="22.5">
      <c r="A58" s="4" t="s">
        <v>156</v>
      </c>
      <c r="B58" s="4" t="s">
        <v>126</v>
      </c>
      <c r="C58" s="2" t="s">
        <v>127</v>
      </c>
      <c r="D58" s="4" t="s">
        <v>109</v>
      </c>
      <c r="E58" s="4">
        <v>1</v>
      </c>
      <c r="F58" s="7">
        <v>80.44</v>
      </c>
      <c r="G58" s="7">
        <v>80.44</v>
      </c>
      <c r="H58" s="108">
        <v>1.2689999999999999</v>
      </c>
      <c r="I58" s="7">
        <f>G58*H58</f>
        <v>102.07835999999999</v>
      </c>
    </row>
    <row r="59" spans="1:9" ht="33.75">
      <c r="A59" s="4" t="s">
        <v>157</v>
      </c>
      <c r="B59" s="4" t="s">
        <v>129</v>
      </c>
      <c r="C59" s="2" t="s">
        <v>128</v>
      </c>
      <c r="D59" s="4" t="s">
        <v>109</v>
      </c>
      <c r="E59" s="4">
        <v>1</v>
      </c>
      <c r="F59" s="7">
        <v>38.590000000000003</v>
      </c>
      <c r="G59" s="7">
        <v>38.590000000000003</v>
      </c>
      <c r="H59" s="108">
        <v>1.2689999999999999</v>
      </c>
      <c r="I59" s="7">
        <f>G59*H59</f>
        <v>48.970710000000004</v>
      </c>
    </row>
    <row r="60" spans="1:9" ht="45">
      <c r="A60" s="4" t="s">
        <v>160</v>
      </c>
      <c r="B60" s="2" t="s">
        <v>134</v>
      </c>
      <c r="C60" s="2" t="s">
        <v>135</v>
      </c>
      <c r="D60" s="4" t="s">
        <v>20</v>
      </c>
      <c r="E60" s="4">
        <v>250</v>
      </c>
      <c r="F60" s="7" t="s">
        <v>136</v>
      </c>
      <c r="G60" s="7">
        <v>1205</v>
      </c>
      <c r="H60" s="108">
        <v>1.2689999999999999</v>
      </c>
      <c r="I60" s="7">
        <f>G60*H60</f>
        <v>1529.145</v>
      </c>
    </row>
    <row r="61" spans="1:9" ht="67.5">
      <c r="A61" s="4" t="s">
        <v>163</v>
      </c>
      <c r="B61" s="4" t="s">
        <v>138</v>
      </c>
      <c r="C61" s="2" t="s">
        <v>139</v>
      </c>
      <c r="D61" s="4" t="s">
        <v>109</v>
      </c>
      <c r="E61" s="4">
        <v>1</v>
      </c>
      <c r="F61" s="7">
        <v>2166.52</v>
      </c>
      <c r="G61" s="7">
        <v>2166.52</v>
      </c>
      <c r="H61" s="108">
        <v>1.2689999999999999</v>
      </c>
      <c r="I61" s="7">
        <f>G61*H61</f>
        <v>2749.3138799999997</v>
      </c>
    </row>
    <row r="62" spans="1:9" ht="87" customHeight="1">
      <c r="A62" s="4" t="s">
        <v>166</v>
      </c>
      <c r="B62" s="2" t="s">
        <v>141</v>
      </c>
      <c r="C62" s="12" t="s">
        <v>142</v>
      </c>
      <c r="D62" s="4" t="s">
        <v>20</v>
      </c>
      <c r="E62" s="4">
        <v>125</v>
      </c>
      <c r="F62" s="7">
        <v>16.600000000000001</v>
      </c>
      <c r="G62" s="7">
        <v>2075</v>
      </c>
      <c r="H62" s="108">
        <v>1.2689999999999999</v>
      </c>
      <c r="I62" s="7">
        <f>G62*H62</f>
        <v>2633.1749999999997</v>
      </c>
    </row>
    <row r="63" spans="1:9">
      <c r="A63" s="1" t="s">
        <v>192</v>
      </c>
      <c r="B63" s="1"/>
      <c r="C63" s="3" t="s">
        <v>143</v>
      </c>
      <c r="D63" s="4"/>
      <c r="E63" s="4"/>
      <c r="F63" s="4"/>
      <c r="G63" s="17">
        <v>6143.61</v>
      </c>
      <c r="H63" s="108"/>
      <c r="I63" s="17">
        <v>7796.24</v>
      </c>
    </row>
    <row r="64" spans="1:9" ht="45">
      <c r="A64" s="1" t="s">
        <v>193</v>
      </c>
      <c r="B64" s="4" t="s">
        <v>144</v>
      </c>
      <c r="C64" s="12" t="s">
        <v>145</v>
      </c>
      <c r="D64" s="4" t="s">
        <v>146</v>
      </c>
      <c r="E64" s="1">
        <v>144.05000000000001</v>
      </c>
      <c r="F64" s="19">
        <v>18.690000000000001</v>
      </c>
      <c r="G64" s="19">
        <v>2692.29</v>
      </c>
      <c r="H64" s="108">
        <v>1.2689999999999999</v>
      </c>
      <c r="I64" s="19">
        <f>G64*H64</f>
        <v>3416.5160099999998</v>
      </c>
    </row>
    <row r="65" spans="1:9" ht="45">
      <c r="A65" s="1" t="s">
        <v>194</v>
      </c>
      <c r="B65" s="4" t="s">
        <v>147</v>
      </c>
      <c r="C65" s="12" t="s">
        <v>148</v>
      </c>
      <c r="D65" s="4" t="s">
        <v>40</v>
      </c>
      <c r="E65" s="4">
        <v>220.9</v>
      </c>
      <c r="F65" s="19">
        <v>13.91</v>
      </c>
      <c r="G65" s="19">
        <v>3072.72</v>
      </c>
      <c r="H65" s="108">
        <v>1.2689999999999999</v>
      </c>
      <c r="I65" s="19">
        <f>G65*H65</f>
        <v>3899.2816799999996</v>
      </c>
    </row>
    <row r="66" spans="1:9" ht="33.75">
      <c r="A66" s="1" t="s">
        <v>195</v>
      </c>
      <c r="B66" s="4" t="s">
        <v>150</v>
      </c>
      <c r="C66" s="12" t="s">
        <v>151</v>
      </c>
      <c r="D66" s="4" t="s">
        <v>146</v>
      </c>
      <c r="E66" s="4">
        <v>20</v>
      </c>
      <c r="F66" s="19">
        <v>18.93</v>
      </c>
      <c r="G66" s="19">
        <v>378.6</v>
      </c>
      <c r="H66" s="108">
        <v>1.2689999999999999</v>
      </c>
      <c r="I66" s="19">
        <f>G66*H66</f>
        <v>480.4434</v>
      </c>
    </row>
    <row r="67" spans="1:9">
      <c r="A67" s="1"/>
      <c r="B67" s="1"/>
      <c r="C67" s="1"/>
      <c r="D67" s="1"/>
      <c r="E67" s="1"/>
      <c r="F67" s="19"/>
      <c r="G67" s="1"/>
      <c r="H67" s="1"/>
      <c r="I67" s="1"/>
    </row>
    <row r="68" spans="1:9" ht="19.5" customHeight="1">
      <c r="A68" s="1" t="s">
        <v>278</v>
      </c>
      <c r="B68" s="4"/>
      <c r="C68" s="3" t="s">
        <v>153</v>
      </c>
      <c r="D68" s="1"/>
      <c r="E68" s="1"/>
      <c r="F68" s="19"/>
      <c r="G68" s="21">
        <v>21190.84</v>
      </c>
      <c r="H68" s="108"/>
      <c r="I68" s="21">
        <v>26891.18</v>
      </c>
    </row>
    <row r="69" spans="1:9" ht="45">
      <c r="A69" s="1" t="s">
        <v>279</v>
      </c>
      <c r="B69" s="4" t="s">
        <v>152</v>
      </c>
      <c r="C69" s="12" t="s">
        <v>154</v>
      </c>
      <c r="D69" s="4" t="s">
        <v>109</v>
      </c>
      <c r="E69" s="1" t="s">
        <v>97</v>
      </c>
      <c r="F69" s="19">
        <v>126.48</v>
      </c>
      <c r="G69" s="19">
        <v>1011.84</v>
      </c>
      <c r="H69" s="108">
        <v>1.2689999999999999</v>
      </c>
      <c r="I69" s="19">
        <f t="shared" ref="I69:I74" si="1">G69*H69</f>
        <v>1284.02496</v>
      </c>
    </row>
    <row r="70" spans="1:9" ht="22.5">
      <c r="A70" s="1" t="s">
        <v>280</v>
      </c>
      <c r="B70" s="4" t="s">
        <v>158</v>
      </c>
      <c r="C70" s="12" t="s">
        <v>159</v>
      </c>
      <c r="D70" s="4" t="s">
        <v>109</v>
      </c>
      <c r="E70" s="1" t="s">
        <v>97</v>
      </c>
      <c r="F70" s="19">
        <v>1920</v>
      </c>
      <c r="G70" s="19">
        <v>15360</v>
      </c>
      <c r="H70" s="108">
        <v>1.2689999999999999</v>
      </c>
      <c r="I70" s="19">
        <f t="shared" si="1"/>
        <v>19491.84</v>
      </c>
    </row>
    <row r="71" spans="1:9" ht="33.75">
      <c r="A71" s="1" t="s">
        <v>281</v>
      </c>
      <c r="B71" s="4" t="s">
        <v>161</v>
      </c>
      <c r="C71" s="12" t="s">
        <v>162</v>
      </c>
      <c r="D71" s="4" t="s">
        <v>109</v>
      </c>
      <c r="E71" s="1" t="s">
        <v>97</v>
      </c>
      <c r="F71" s="19">
        <v>41</v>
      </c>
      <c r="G71" s="19">
        <v>328</v>
      </c>
      <c r="H71" s="108">
        <v>1.2689999999999999</v>
      </c>
      <c r="I71" s="19">
        <f t="shared" si="1"/>
        <v>416.23199999999997</v>
      </c>
    </row>
    <row r="72" spans="1:9" ht="45">
      <c r="A72" s="1" t="s">
        <v>282</v>
      </c>
      <c r="B72" s="1" t="s">
        <v>164</v>
      </c>
      <c r="C72" s="12" t="s">
        <v>165</v>
      </c>
      <c r="D72" s="1" t="s">
        <v>109</v>
      </c>
      <c r="E72" s="1" t="s">
        <v>97</v>
      </c>
      <c r="F72" s="19">
        <v>173.18</v>
      </c>
      <c r="G72" s="19">
        <v>1385.44</v>
      </c>
      <c r="H72" s="108">
        <v>1.2689999999999999</v>
      </c>
      <c r="I72" s="19">
        <f t="shared" si="1"/>
        <v>1758.12336</v>
      </c>
    </row>
    <row r="73" spans="1:9" ht="45">
      <c r="A73" s="1" t="s">
        <v>283</v>
      </c>
      <c r="B73" s="1" t="s">
        <v>167</v>
      </c>
      <c r="C73" s="12" t="s">
        <v>168</v>
      </c>
      <c r="D73" s="1" t="s">
        <v>109</v>
      </c>
      <c r="E73" s="1" t="s">
        <v>97</v>
      </c>
      <c r="F73" s="19">
        <v>387.07</v>
      </c>
      <c r="G73" s="19">
        <v>3096.56</v>
      </c>
      <c r="H73" s="108">
        <v>1.2689999999999999</v>
      </c>
      <c r="I73" s="19">
        <f t="shared" si="1"/>
        <v>3929.5346399999999</v>
      </c>
    </row>
    <row r="74" spans="1:9" ht="22.5">
      <c r="A74" s="1" t="s">
        <v>284</v>
      </c>
      <c r="B74" s="1" t="s">
        <v>169</v>
      </c>
      <c r="C74" s="12" t="s">
        <v>170</v>
      </c>
      <c r="D74" s="1" t="s">
        <v>109</v>
      </c>
      <c r="E74" s="1" t="s">
        <v>16</v>
      </c>
      <c r="F74" s="19">
        <v>4.5</v>
      </c>
      <c r="G74" s="19">
        <v>9</v>
      </c>
      <c r="H74" s="108">
        <v>1.2689999999999999</v>
      </c>
      <c r="I74" s="19">
        <f t="shared" si="1"/>
        <v>11.420999999999999</v>
      </c>
    </row>
    <row r="75" spans="1:9">
      <c r="A75" s="1"/>
      <c r="B75" s="1"/>
      <c r="C75" s="12" t="s">
        <v>78</v>
      </c>
      <c r="D75" s="1"/>
      <c r="E75" s="1"/>
      <c r="F75" s="19"/>
      <c r="G75" s="19"/>
      <c r="I75" s="19"/>
    </row>
    <row r="76" spans="1:9">
      <c r="A76" s="1"/>
      <c r="B76" s="1"/>
      <c r="C76" s="22" t="s">
        <v>171</v>
      </c>
      <c r="D76" s="1"/>
      <c r="E76" s="1"/>
      <c r="F76" s="1"/>
      <c r="G76" s="21">
        <v>116478.6</v>
      </c>
      <c r="H76" s="108"/>
      <c r="I76" s="21">
        <v>147811.35999999999</v>
      </c>
    </row>
    <row r="77" spans="1:9">
      <c r="A77" s="1"/>
      <c r="B77" s="1"/>
      <c r="C77" s="1"/>
      <c r="D77" s="1"/>
      <c r="E77" s="1"/>
      <c r="F77" s="1"/>
      <c r="G77" s="1"/>
      <c r="I77" s="1"/>
    </row>
    <row r="81" spans="3:3">
      <c r="C81" t="s">
        <v>245</v>
      </c>
    </row>
    <row r="82" spans="3:3">
      <c r="C82" t="s">
        <v>246</v>
      </c>
    </row>
    <row r="83" spans="3:3">
      <c r="C83" t="s">
        <v>247</v>
      </c>
    </row>
  </sheetData>
  <mergeCells count="2">
    <mergeCell ref="A1:H1"/>
    <mergeCell ref="A3:H3"/>
  </mergeCells>
  <phoneticPr fontId="3" type="noConversion"/>
  <pageMargins left="0.511811024" right="0.511811024" top="0.78740157499999996" bottom="0.78740157499999996" header="0.31496062000000002" footer="0.31496062000000002"/>
  <pageSetup paperSize="9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68"/>
  <sheetViews>
    <sheetView topLeftCell="A13" workbookViewId="0">
      <selection activeCell="C68" sqref="C68"/>
    </sheetView>
  </sheetViews>
  <sheetFormatPr defaultRowHeight="15"/>
  <cols>
    <col min="2" max="2" width="15.42578125" customWidth="1"/>
    <col min="3" max="3" width="43.85546875" customWidth="1"/>
    <col min="4" max="4" width="42.28515625" customWidth="1"/>
    <col min="6" max="6" width="18.42578125" customWidth="1"/>
  </cols>
  <sheetData>
    <row r="2" spans="2:11" ht="60.75" thickBot="1">
      <c r="B2" s="32" t="s">
        <v>205</v>
      </c>
      <c r="C2" s="33"/>
      <c r="D2" s="34"/>
      <c r="E2" s="35"/>
      <c r="F2" s="36"/>
      <c r="G2" s="37"/>
      <c r="H2" s="38"/>
      <c r="I2" s="38"/>
      <c r="J2" s="38"/>
      <c r="K2" s="39"/>
    </row>
    <row r="3" spans="2:11" ht="16.5">
      <c r="B3" s="40"/>
      <c r="C3" s="40"/>
      <c r="D3" s="41"/>
      <c r="E3" s="42"/>
      <c r="F3" s="42"/>
      <c r="G3" s="42"/>
    </row>
    <row r="4" spans="2:11" ht="16.5" thickBot="1">
      <c r="B4" s="43"/>
      <c r="C4" s="43"/>
      <c r="D4" s="44"/>
      <c r="E4" s="43"/>
      <c r="F4" s="43"/>
      <c r="G4" s="43"/>
    </row>
    <row r="5" spans="2:11" ht="27" thickBot="1">
      <c r="B5" s="45"/>
      <c r="C5" s="46"/>
      <c r="D5" s="47"/>
      <c r="E5" s="48"/>
      <c r="F5" s="119" t="s">
        <v>206</v>
      </c>
      <c r="G5" s="120"/>
      <c r="H5" s="120"/>
      <c r="I5" s="120"/>
      <c r="J5" s="120"/>
      <c r="K5" s="121"/>
    </row>
    <row r="6" spans="2:11">
      <c r="B6" s="49"/>
      <c r="C6" s="50"/>
      <c r="D6" s="50"/>
      <c r="E6" s="51"/>
      <c r="F6" s="52"/>
      <c r="G6" s="51"/>
      <c r="K6" s="53"/>
    </row>
    <row r="7" spans="2:11">
      <c r="B7" s="54"/>
      <c r="C7" s="55"/>
      <c r="D7" s="50"/>
      <c r="E7" s="51"/>
      <c r="F7" s="52"/>
      <c r="G7" s="51"/>
      <c r="K7" s="53"/>
    </row>
    <row r="8" spans="2:11">
      <c r="B8" s="49"/>
      <c r="C8" s="50"/>
      <c r="D8" s="50"/>
      <c r="E8" s="51"/>
      <c r="F8" s="52"/>
      <c r="G8" s="51"/>
      <c r="K8" s="53"/>
    </row>
    <row r="9" spans="2:11">
      <c r="B9" s="54" t="s">
        <v>207</v>
      </c>
      <c r="C9" s="56" t="s">
        <v>249</v>
      </c>
      <c r="D9" s="50"/>
      <c r="E9" s="51"/>
      <c r="F9" s="52"/>
      <c r="G9" s="51"/>
      <c r="K9" s="53"/>
    </row>
    <row r="10" spans="2:11">
      <c r="B10" s="54" t="s">
        <v>208</v>
      </c>
      <c r="C10" s="56" t="s">
        <v>253</v>
      </c>
      <c r="D10" s="50"/>
      <c r="E10" s="57" t="s">
        <v>209</v>
      </c>
      <c r="F10" s="58">
        <v>0.26900000000000002</v>
      </c>
      <c r="G10" s="50"/>
      <c r="K10" s="53"/>
    </row>
    <row r="11" spans="2:11">
      <c r="B11" s="54" t="s">
        <v>210</v>
      </c>
      <c r="C11" s="56" t="s">
        <v>250</v>
      </c>
      <c r="D11" s="50"/>
      <c r="E11" s="57" t="s">
        <v>211</v>
      </c>
      <c r="F11" s="58">
        <v>0.20749999999999999</v>
      </c>
      <c r="G11" s="50"/>
      <c r="K11" s="53"/>
    </row>
    <row r="12" spans="2:11">
      <c r="B12" s="54"/>
      <c r="C12" s="59"/>
      <c r="D12" s="50"/>
      <c r="E12" s="56"/>
      <c r="F12" s="50"/>
      <c r="G12" s="50"/>
      <c r="K12" s="53"/>
    </row>
    <row r="13" spans="2:11" ht="30.75" thickBot="1">
      <c r="B13" s="60" t="s">
        <v>212</v>
      </c>
      <c r="C13" s="61" t="s">
        <v>251</v>
      </c>
      <c r="D13" s="62"/>
      <c r="E13" s="63" t="s">
        <v>213</v>
      </c>
      <c r="F13" s="110" t="s">
        <v>252</v>
      </c>
      <c r="G13" s="64" t="s">
        <v>214</v>
      </c>
      <c r="H13" s="38"/>
      <c r="I13" s="38"/>
      <c r="J13" s="38"/>
      <c r="K13" s="39"/>
    </row>
    <row r="14" spans="2:11">
      <c r="B14" s="51"/>
      <c r="C14" s="50"/>
      <c r="D14" s="50"/>
      <c r="E14" s="51"/>
      <c r="F14" s="51"/>
      <c r="G14" s="51"/>
    </row>
    <row r="15" spans="2:11" ht="18">
      <c r="B15" s="65"/>
      <c r="C15" s="66"/>
      <c r="D15" s="66"/>
      <c r="E15" s="65"/>
      <c r="F15" s="65"/>
      <c r="G15" s="65"/>
    </row>
    <row r="16" spans="2:11" ht="18">
      <c r="B16" s="67"/>
      <c r="C16" s="68" t="s">
        <v>215</v>
      </c>
      <c r="D16" s="69"/>
      <c r="E16" s="67"/>
      <c r="F16" s="67"/>
      <c r="G16" s="70"/>
    </row>
    <row r="17" spans="2:7">
      <c r="B17" s="69"/>
      <c r="C17" s="69"/>
      <c r="D17" s="69"/>
      <c r="E17" s="69"/>
      <c r="F17" s="71"/>
      <c r="G17" s="72"/>
    </row>
    <row r="18" spans="2:7" ht="15.75">
      <c r="B18" s="73"/>
      <c r="C18" s="74"/>
      <c r="D18" s="73"/>
      <c r="E18" s="73"/>
      <c r="F18" s="73"/>
      <c r="G18" s="75"/>
    </row>
    <row r="19" spans="2:7" ht="15.75">
      <c r="B19" s="122" t="s">
        <v>216</v>
      </c>
      <c r="C19" s="76" t="s">
        <v>217</v>
      </c>
      <c r="D19" s="77"/>
      <c r="E19" s="78"/>
      <c r="F19" s="79"/>
      <c r="G19" s="80"/>
    </row>
    <row r="20" spans="2:7" ht="15.75">
      <c r="B20" s="122"/>
      <c r="C20" s="81" t="s">
        <v>218</v>
      </c>
      <c r="D20" s="82"/>
      <c r="E20" s="79"/>
      <c r="F20" s="79"/>
      <c r="G20" s="80"/>
    </row>
    <row r="21" spans="2:7" ht="15.75">
      <c r="B21" s="79"/>
      <c r="C21" s="79"/>
      <c r="D21" s="83"/>
      <c r="E21" s="79"/>
      <c r="F21" s="79"/>
      <c r="G21" s="80"/>
    </row>
    <row r="22" spans="2:7" ht="15.75">
      <c r="B22" s="82"/>
      <c r="C22" s="84" t="s">
        <v>219</v>
      </c>
      <c r="D22" s="83"/>
      <c r="E22" s="79"/>
      <c r="F22" s="79"/>
      <c r="G22" s="80"/>
    </row>
    <row r="23" spans="2:7" ht="15.75">
      <c r="B23" s="82"/>
      <c r="C23" s="84" t="s">
        <v>220</v>
      </c>
      <c r="D23" s="83"/>
      <c r="E23" s="79"/>
      <c r="F23" s="79"/>
      <c r="G23" s="80"/>
    </row>
    <row r="24" spans="2:7" ht="15.75">
      <c r="B24" s="82"/>
      <c r="C24" s="84" t="s">
        <v>221</v>
      </c>
      <c r="D24" s="83"/>
      <c r="E24" s="79"/>
      <c r="F24" s="79"/>
      <c r="G24" s="80"/>
    </row>
    <row r="25" spans="2:7" ht="15.75">
      <c r="B25" s="82"/>
      <c r="C25" s="84" t="s">
        <v>222</v>
      </c>
      <c r="D25" s="83"/>
      <c r="E25" s="79"/>
      <c r="F25" s="79"/>
      <c r="G25" s="80"/>
    </row>
    <row r="26" spans="2:7" ht="15.75">
      <c r="B26" s="82"/>
      <c r="C26" s="84" t="s">
        <v>223</v>
      </c>
      <c r="D26" s="83"/>
      <c r="E26" s="79"/>
      <c r="F26" s="79"/>
      <c r="G26" s="80"/>
    </row>
    <row r="27" spans="2:7" ht="15.75">
      <c r="B27" s="82"/>
      <c r="C27" s="84" t="s">
        <v>224</v>
      </c>
      <c r="D27" s="83"/>
      <c r="E27" s="79"/>
      <c r="F27" s="79"/>
      <c r="G27" s="80"/>
    </row>
    <row r="28" spans="2:7" ht="15.75">
      <c r="B28" s="82"/>
      <c r="C28" s="84" t="s">
        <v>225</v>
      </c>
      <c r="D28" s="83"/>
      <c r="E28" s="79"/>
      <c r="F28" s="79"/>
      <c r="G28" s="80"/>
    </row>
    <row r="29" spans="2:7" ht="15.75">
      <c r="B29" s="79"/>
      <c r="C29" s="79"/>
      <c r="D29" s="83"/>
      <c r="E29" s="79"/>
      <c r="F29" s="79"/>
      <c r="G29" s="80"/>
    </row>
    <row r="30" spans="2:7" ht="15.75">
      <c r="B30" s="85"/>
      <c r="C30" s="123" t="s">
        <v>226</v>
      </c>
      <c r="D30" s="124"/>
      <c r="E30" s="79"/>
      <c r="F30" s="79"/>
      <c r="G30" s="80"/>
    </row>
    <row r="31" spans="2:7" ht="31.5">
      <c r="B31" s="79"/>
      <c r="C31" s="86" t="s">
        <v>227</v>
      </c>
      <c r="D31" s="87" t="s">
        <v>228</v>
      </c>
      <c r="E31" s="79"/>
      <c r="F31" s="79"/>
      <c r="G31" s="80"/>
    </row>
    <row r="32" spans="2:7" ht="15.75">
      <c r="B32" s="79"/>
      <c r="C32" s="88" t="s">
        <v>229</v>
      </c>
      <c r="D32" s="89">
        <v>3.87</v>
      </c>
      <c r="E32" s="79"/>
      <c r="F32" s="79"/>
      <c r="G32" s="80"/>
    </row>
    <row r="33" spans="2:7" ht="15.75">
      <c r="B33" s="79"/>
      <c r="C33" s="88" t="s">
        <v>230</v>
      </c>
      <c r="D33" s="89">
        <v>0.02</v>
      </c>
      <c r="E33" s="79"/>
      <c r="F33" s="79"/>
      <c r="G33" s="80"/>
    </row>
    <row r="34" spans="2:7" ht="15.75">
      <c r="B34" s="79"/>
      <c r="C34" s="88" t="s">
        <v>231</v>
      </c>
      <c r="D34" s="89">
        <v>0.9</v>
      </c>
      <c r="E34" s="79"/>
      <c r="F34" s="79"/>
      <c r="G34" s="80"/>
    </row>
    <row r="35" spans="2:7" ht="15.75">
      <c r="B35" s="79"/>
      <c r="C35" s="90" t="s">
        <v>232</v>
      </c>
      <c r="D35" s="89">
        <v>0.7</v>
      </c>
      <c r="E35" s="79"/>
      <c r="F35" s="79"/>
      <c r="G35" s="80"/>
    </row>
    <row r="36" spans="2:7" ht="15.75">
      <c r="B36" s="79"/>
      <c r="C36" s="90" t="s">
        <v>233</v>
      </c>
      <c r="D36" s="89">
        <v>1.1499999999999999</v>
      </c>
      <c r="E36" s="79"/>
      <c r="F36" s="79"/>
      <c r="G36" s="80"/>
    </row>
    <row r="37" spans="2:7" ht="15.75">
      <c r="B37" s="79"/>
      <c r="C37" s="88" t="s">
        <v>234</v>
      </c>
      <c r="D37" s="89">
        <v>6.9</v>
      </c>
      <c r="E37" s="79"/>
      <c r="F37" s="79"/>
      <c r="G37" s="80"/>
    </row>
    <row r="38" spans="2:7" ht="15.75">
      <c r="B38" s="79"/>
      <c r="C38" s="90" t="s">
        <v>235</v>
      </c>
      <c r="D38" s="109">
        <v>4.4999999999999998E-2</v>
      </c>
      <c r="E38" s="79"/>
      <c r="F38" s="79"/>
      <c r="G38" s="80"/>
    </row>
    <row r="39" spans="2:7" ht="15.75">
      <c r="B39" s="79"/>
      <c r="C39" s="91" t="s">
        <v>236</v>
      </c>
      <c r="D39" s="92">
        <v>0.26900000000000002</v>
      </c>
      <c r="E39" s="79"/>
      <c r="F39" s="79"/>
      <c r="G39" s="80"/>
    </row>
    <row r="40" spans="2:7" ht="15.75">
      <c r="B40" s="79"/>
      <c r="C40" s="84"/>
      <c r="D40" s="83"/>
      <c r="E40" s="79"/>
      <c r="F40" s="79"/>
      <c r="G40" s="80"/>
    </row>
    <row r="41" spans="2:7" ht="15.75">
      <c r="B41" s="79"/>
      <c r="C41" s="93"/>
      <c r="D41" s="93"/>
      <c r="E41" s="79"/>
      <c r="F41" s="79"/>
      <c r="G41" s="80"/>
    </row>
    <row r="42" spans="2:7" ht="15.75">
      <c r="B42" s="85"/>
      <c r="C42" s="123" t="s">
        <v>237</v>
      </c>
      <c r="D42" s="124"/>
      <c r="E42" s="79"/>
      <c r="F42" s="79"/>
      <c r="G42" s="80"/>
    </row>
    <row r="43" spans="2:7" ht="31.5">
      <c r="B43" s="79"/>
      <c r="C43" s="86" t="s">
        <v>227</v>
      </c>
      <c r="D43" s="87" t="str">
        <f>D31</f>
        <v>Custo direto entre R$150.000,00 e R$1.500.000,00</v>
      </c>
      <c r="E43" s="79"/>
      <c r="F43" s="79"/>
      <c r="G43" s="80"/>
    </row>
    <row r="44" spans="2:7" ht="15.75">
      <c r="B44" s="79"/>
      <c r="C44" s="88" t="s">
        <v>229</v>
      </c>
      <c r="D44" s="89">
        <v>0.04</v>
      </c>
      <c r="E44" s="79"/>
      <c r="F44" s="79"/>
      <c r="G44" s="80"/>
    </row>
    <row r="45" spans="2:7" ht="15.75">
      <c r="B45" s="79"/>
      <c r="C45" s="88" t="s">
        <v>230</v>
      </c>
      <c r="D45" s="89">
        <f>D60</f>
        <v>5.6500000000000002E-2</v>
      </c>
      <c r="E45" s="79"/>
      <c r="F45" s="79"/>
      <c r="G45" s="80"/>
    </row>
    <row r="46" spans="2:7" ht="15.75">
      <c r="B46" s="79"/>
      <c r="C46" s="88" t="s">
        <v>231</v>
      </c>
      <c r="D46" s="89">
        <v>8.0000000000000002E-3</v>
      </c>
      <c r="E46" s="79"/>
      <c r="F46" s="79"/>
      <c r="G46" s="80"/>
    </row>
    <row r="47" spans="2:7" ht="15.75">
      <c r="B47" s="79"/>
      <c r="C47" s="90" t="s">
        <v>232</v>
      </c>
      <c r="D47" s="89">
        <v>9.4999999999999998E-3</v>
      </c>
      <c r="E47" s="79"/>
      <c r="F47" s="79"/>
      <c r="G47" s="80"/>
    </row>
    <row r="48" spans="2:7" ht="15.75">
      <c r="B48" s="79"/>
      <c r="C48" s="90" t="s">
        <v>233</v>
      </c>
      <c r="D48" s="89">
        <v>9.7000000000000003E-3</v>
      </c>
      <c r="E48" s="79"/>
      <c r="F48" s="79"/>
      <c r="G48" s="80"/>
    </row>
    <row r="49" spans="2:7" ht="15.75">
      <c r="B49" s="79"/>
      <c r="C49" s="88" t="s">
        <v>234</v>
      </c>
      <c r="D49" s="89">
        <v>1.61E-2</v>
      </c>
      <c r="E49" s="79"/>
      <c r="F49" s="79"/>
      <c r="G49" s="80"/>
    </row>
    <row r="50" spans="2:7" ht="15.75">
      <c r="B50" s="79"/>
      <c r="C50" s="90" t="s">
        <v>235</v>
      </c>
      <c r="D50" s="89">
        <v>4.4999999999999998E-2</v>
      </c>
      <c r="E50" s="79"/>
      <c r="F50" s="79"/>
      <c r="G50" s="80"/>
    </row>
    <row r="51" spans="2:7" ht="15.75">
      <c r="B51" s="79"/>
      <c r="C51" s="91" t="s">
        <v>236</v>
      </c>
      <c r="D51" s="92">
        <f>(1+D44+D46+D48)*(1+D47)*(1+D49)/(1-(D45+D50))-1</f>
        <v>0.20750016161936569</v>
      </c>
      <c r="E51" s="79"/>
      <c r="F51" s="79"/>
      <c r="G51" s="80"/>
    </row>
    <row r="52" spans="2:7" ht="15.75">
      <c r="B52" s="93"/>
      <c r="C52" s="93"/>
      <c r="D52" s="93"/>
      <c r="E52" s="79"/>
      <c r="F52" s="79"/>
      <c r="G52" s="80"/>
    </row>
    <row r="53" spans="2:7" ht="15.75">
      <c r="B53" s="94" t="s">
        <v>238</v>
      </c>
      <c r="C53" s="79"/>
      <c r="D53" s="83"/>
      <c r="E53" s="79"/>
      <c r="F53" s="79"/>
      <c r="G53" s="80"/>
    </row>
    <row r="54" spans="2:7" ht="15.75">
      <c r="B54" s="79" t="s">
        <v>239</v>
      </c>
      <c r="C54" s="79"/>
      <c r="D54" s="83"/>
      <c r="E54" s="79"/>
      <c r="F54" s="79"/>
      <c r="G54" s="80"/>
    </row>
    <row r="55" spans="2:7" ht="15.75">
      <c r="B55" s="79" t="s">
        <v>240</v>
      </c>
      <c r="C55" s="79"/>
      <c r="D55" s="83"/>
      <c r="E55" s="79"/>
      <c r="F55" s="79"/>
      <c r="G55" s="80"/>
    </row>
    <row r="56" spans="2:7" ht="15.75">
      <c r="B56" s="79" t="s">
        <v>241</v>
      </c>
      <c r="C56" s="79"/>
      <c r="D56" s="83"/>
      <c r="E56" s="79"/>
      <c r="F56" s="79"/>
      <c r="G56" s="80"/>
    </row>
    <row r="57" spans="2:7" ht="15.75">
      <c r="B57" s="79"/>
      <c r="C57" s="95" t="s">
        <v>242</v>
      </c>
      <c r="D57" s="96">
        <v>0.02</v>
      </c>
      <c r="E57" s="97"/>
      <c r="F57" s="79"/>
      <c r="G57" s="80"/>
    </row>
    <row r="58" spans="2:7" ht="15.75">
      <c r="B58" s="79"/>
      <c r="C58" s="95" t="s">
        <v>243</v>
      </c>
      <c r="D58" s="96">
        <v>0.03</v>
      </c>
      <c r="E58" s="97"/>
      <c r="F58" s="79"/>
      <c r="G58" s="80"/>
    </row>
    <row r="59" spans="2:7" ht="15.75">
      <c r="B59" s="79"/>
      <c r="C59" s="95" t="s">
        <v>244</v>
      </c>
      <c r="D59" s="98">
        <v>6.4999999999999997E-3</v>
      </c>
      <c r="E59" s="99"/>
      <c r="F59" s="79"/>
      <c r="G59" s="80"/>
    </row>
    <row r="60" spans="2:7" ht="15.75">
      <c r="B60" s="79"/>
      <c r="C60" s="100" t="s">
        <v>171</v>
      </c>
      <c r="D60" s="101">
        <f>SUM(D57:D59)</f>
        <v>5.6500000000000002E-2</v>
      </c>
      <c r="E60" s="102"/>
      <c r="F60" s="79"/>
      <c r="G60" s="80"/>
    </row>
    <row r="61" spans="2:7" ht="15.75">
      <c r="B61" s="103"/>
      <c r="C61" s="104"/>
      <c r="D61" s="105"/>
      <c r="E61" s="103"/>
      <c r="F61" s="82"/>
      <c r="G61" s="103"/>
    </row>
    <row r="66" spans="3:3">
      <c r="C66" t="s">
        <v>285</v>
      </c>
    </row>
    <row r="67" spans="3:3">
      <c r="C67" t="s">
        <v>246</v>
      </c>
    </row>
    <row r="68" spans="3:3">
      <c r="C68" t="s">
        <v>287</v>
      </c>
    </row>
  </sheetData>
  <mergeCells count="4">
    <mergeCell ref="F5:K5"/>
    <mergeCell ref="B19:B20"/>
    <mergeCell ref="C30:D30"/>
    <mergeCell ref="C42:D42"/>
  </mergeCells>
  <pageMargins left="0.511811024" right="0.511811024" top="0.78740157499999996" bottom="0.78740157499999996" header="0.31496062000000002" footer="0.31496062000000002"/>
  <pageSetup paperSize="9" scale="5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topLeftCell="A58" workbookViewId="0">
      <selection activeCell="B73" sqref="B73"/>
    </sheetView>
  </sheetViews>
  <sheetFormatPr defaultRowHeight="15"/>
  <cols>
    <col min="2" max="2" width="85.85546875" customWidth="1"/>
    <col min="3" max="3" width="10.7109375" customWidth="1"/>
  </cols>
  <sheetData>
    <row r="1" spans="1:11">
      <c r="A1" s="28"/>
      <c r="B1" s="28"/>
    </row>
    <row r="2" spans="1:11">
      <c r="A2" s="28"/>
      <c r="B2" s="28"/>
      <c r="C2" s="25"/>
      <c r="D2" s="25"/>
      <c r="E2" s="25"/>
      <c r="F2" s="25"/>
      <c r="G2" s="25"/>
      <c r="H2" s="25"/>
      <c r="I2" s="25"/>
    </row>
    <row r="3" spans="1:11">
      <c r="A3" s="28"/>
      <c r="B3" s="125" t="s">
        <v>254</v>
      </c>
      <c r="C3" s="25"/>
      <c r="D3" s="25"/>
      <c r="E3" s="25"/>
      <c r="F3" s="25"/>
      <c r="G3" s="25"/>
      <c r="H3" s="25"/>
      <c r="I3" s="25"/>
    </row>
    <row r="4" spans="1:11">
      <c r="A4" s="28"/>
      <c r="B4" s="125"/>
      <c r="C4" s="25"/>
      <c r="D4" s="25"/>
      <c r="E4" s="25"/>
      <c r="F4" s="25"/>
      <c r="G4" s="25"/>
      <c r="H4" s="25"/>
      <c r="I4" s="25"/>
    </row>
    <row r="5" spans="1:11">
      <c r="A5" s="28"/>
      <c r="B5" s="125"/>
      <c r="C5" s="25"/>
      <c r="D5" s="25"/>
      <c r="E5" s="25"/>
      <c r="F5" s="25"/>
      <c r="G5" s="25"/>
      <c r="H5" s="25"/>
      <c r="I5" s="25"/>
    </row>
    <row r="6" spans="1:11">
      <c r="A6" s="28"/>
      <c r="B6" s="125"/>
    </row>
    <row r="7" spans="1:11">
      <c r="A7" s="28"/>
      <c r="B7" s="26" t="s">
        <v>289</v>
      </c>
      <c r="C7" s="28"/>
      <c r="D7" s="28"/>
      <c r="E7" s="28"/>
      <c r="F7" s="28"/>
      <c r="G7" s="28"/>
      <c r="H7" s="28"/>
      <c r="I7" s="28"/>
    </row>
    <row r="8" spans="1:11">
      <c r="A8" s="28"/>
      <c r="B8" s="28"/>
    </row>
    <row r="9" spans="1:1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</row>
    <row r="10" spans="1:11">
      <c r="A10" s="28" t="s">
        <v>2</v>
      </c>
      <c r="B10" s="2"/>
    </row>
    <row r="11" spans="1:11" ht="15.75" customHeight="1">
      <c r="A11" s="28" t="s">
        <v>36</v>
      </c>
      <c r="B11" s="10" t="s">
        <v>37</v>
      </c>
      <c r="C11" s="2"/>
    </row>
    <row r="12" spans="1:11">
      <c r="A12" s="28" t="s">
        <v>10</v>
      </c>
      <c r="B12" s="28" t="s">
        <v>255</v>
      </c>
    </row>
    <row r="13" spans="1:11">
      <c r="A13" s="28" t="s">
        <v>14</v>
      </c>
      <c r="B13" s="28" t="s">
        <v>256</v>
      </c>
    </row>
    <row r="14" spans="1:11">
      <c r="A14" s="28"/>
      <c r="B14" s="28"/>
    </row>
    <row r="15" spans="1:11">
      <c r="A15" s="28" t="s">
        <v>16</v>
      </c>
      <c r="B15" s="3" t="s">
        <v>47</v>
      </c>
    </row>
    <row r="16" spans="1:11">
      <c r="A16" s="28" t="s">
        <v>18</v>
      </c>
      <c r="B16" s="28" t="s">
        <v>257</v>
      </c>
    </row>
    <row r="17" spans="1:2">
      <c r="A17" s="28" t="s">
        <v>50</v>
      </c>
      <c r="B17" s="28" t="s">
        <v>258</v>
      </c>
    </row>
    <row r="18" spans="1:2">
      <c r="A18" s="28" t="s">
        <v>52</v>
      </c>
      <c r="B18" s="26" t="s">
        <v>288</v>
      </c>
    </row>
    <row r="19" spans="1:2">
      <c r="A19" s="28" t="s">
        <v>56</v>
      </c>
      <c r="B19" s="28" t="s">
        <v>259</v>
      </c>
    </row>
    <row r="20" spans="1:2">
      <c r="A20" s="28"/>
      <c r="B20" s="28"/>
    </row>
    <row r="21" spans="1:2">
      <c r="A21" s="28" t="s">
        <v>21</v>
      </c>
      <c r="B21" s="15" t="s">
        <v>9</v>
      </c>
    </row>
    <row r="22" spans="1:2">
      <c r="A22" s="28" t="s">
        <v>23</v>
      </c>
      <c r="B22" s="28" t="s">
        <v>260</v>
      </c>
    </row>
    <row r="23" spans="1:2">
      <c r="A23" s="28" t="s">
        <v>60</v>
      </c>
      <c r="B23" s="28" t="s">
        <v>260</v>
      </c>
    </row>
    <row r="24" spans="1:2">
      <c r="A24" s="28"/>
      <c r="B24" s="28"/>
    </row>
    <row r="25" spans="1:2">
      <c r="A25" s="4" t="s">
        <v>25</v>
      </c>
      <c r="B25" s="10" t="s">
        <v>62</v>
      </c>
    </row>
    <row r="26" spans="1:2">
      <c r="A26" s="28" t="s">
        <v>27</v>
      </c>
      <c r="B26" s="28" t="s">
        <v>261</v>
      </c>
    </row>
    <row r="27" spans="1:2">
      <c r="A27" s="28"/>
      <c r="B27" s="28" t="s">
        <v>269</v>
      </c>
    </row>
    <row r="28" spans="1:2">
      <c r="A28" s="28"/>
      <c r="B28" s="28"/>
    </row>
    <row r="29" spans="1:2">
      <c r="A29" s="28" t="s">
        <v>71</v>
      </c>
      <c r="B29" s="10" t="s">
        <v>17</v>
      </c>
    </row>
    <row r="30" spans="1:2">
      <c r="A30" s="28" t="s">
        <v>70</v>
      </c>
      <c r="B30" s="28" t="s">
        <v>268</v>
      </c>
    </row>
    <row r="31" spans="1:2">
      <c r="A31" s="28"/>
      <c r="B31" s="28"/>
    </row>
    <row r="32" spans="1:2">
      <c r="A32" s="28" t="s">
        <v>72</v>
      </c>
      <c r="B32" s="10" t="s">
        <v>26</v>
      </c>
    </row>
    <row r="33" spans="1:2">
      <c r="A33" s="28" t="s">
        <v>73</v>
      </c>
      <c r="B33" s="28" t="s">
        <v>264</v>
      </c>
    </row>
    <row r="34" spans="1:2">
      <c r="A34" s="28" t="s">
        <v>74</v>
      </c>
      <c r="B34" s="28" t="s">
        <v>265</v>
      </c>
    </row>
    <row r="35" spans="1:2" ht="30">
      <c r="A35" s="28" t="s">
        <v>76</v>
      </c>
      <c r="B35" s="26" t="s">
        <v>266</v>
      </c>
    </row>
    <row r="36" spans="1:2">
      <c r="A36" s="28" t="s">
        <v>80</v>
      </c>
      <c r="B36" s="28" t="s">
        <v>267</v>
      </c>
    </row>
    <row r="37" spans="1:2">
      <c r="A37" s="28"/>
      <c r="B37" s="28"/>
    </row>
    <row r="38" spans="1:2">
      <c r="A38" s="28" t="s">
        <v>89</v>
      </c>
      <c r="B38" s="3" t="s">
        <v>85</v>
      </c>
    </row>
    <row r="39" spans="1:2">
      <c r="A39" s="28" t="s">
        <v>90</v>
      </c>
      <c r="B39" s="28" t="s">
        <v>263</v>
      </c>
    </row>
    <row r="40" spans="1:2">
      <c r="A40" s="28"/>
      <c r="B40" s="28"/>
    </row>
    <row r="41" spans="1:2">
      <c r="A41" s="28" t="s">
        <v>97</v>
      </c>
      <c r="B41" s="23" t="s">
        <v>22</v>
      </c>
    </row>
    <row r="42" spans="1:2">
      <c r="A42" s="28" t="s">
        <v>105</v>
      </c>
      <c r="B42" s="28" t="s">
        <v>262</v>
      </c>
    </row>
    <row r="43" spans="1:2">
      <c r="A43" s="28" t="s">
        <v>108</v>
      </c>
      <c r="B43" s="28">
        <v>40</v>
      </c>
    </row>
    <row r="44" spans="1:2">
      <c r="A44" s="28" t="s">
        <v>111</v>
      </c>
      <c r="B44" s="28">
        <v>8</v>
      </c>
    </row>
    <row r="45" spans="1:2">
      <c r="A45" s="28" t="s">
        <v>114</v>
      </c>
      <c r="B45" s="28" t="s">
        <v>270</v>
      </c>
    </row>
    <row r="46" spans="1:2">
      <c r="A46" s="28" t="s">
        <v>118</v>
      </c>
      <c r="B46" s="28">
        <v>4</v>
      </c>
    </row>
    <row r="47" spans="1:2">
      <c r="A47" s="28" t="s">
        <v>122</v>
      </c>
      <c r="B47" s="28">
        <v>6</v>
      </c>
    </row>
    <row r="48" spans="1:2">
      <c r="A48" s="28"/>
      <c r="B48" s="28"/>
    </row>
    <row r="49" spans="1:2">
      <c r="A49" s="28" t="s">
        <v>124</v>
      </c>
      <c r="B49" s="3" t="s">
        <v>123</v>
      </c>
    </row>
    <row r="50" spans="1:2">
      <c r="A50" s="28" t="s">
        <v>125</v>
      </c>
      <c r="B50" s="28">
        <v>1</v>
      </c>
    </row>
    <row r="51" spans="1:2">
      <c r="A51" s="28" t="s">
        <v>130</v>
      </c>
      <c r="B51" s="28">
        <v>1</v>
      </c>
    </row>
    <row r="52" spans="1:2">
      <c r="A52" s="28" t="s">
        <v>131</v>
      </c>
      <c r="B52" s="28" t="s">
        <v>272</v>
      </c>
    </row>
    <row r="53" spans="1:2">
      <c r="A53" s="28" t="s">
        <v>137</v>
      </c>
      <c r="B53" s="28">
        <v>1</v>
      </c>
    </row>
    <row r="54" spans="1:2">
      <c r="A54" s="28" t="s">
        <v>140</v>
      </c>
      <c r="B54" s="28" t="s">
        <v>271</v>
      </c>
    </row>
    <row r="55" spans="1:2">
      <c r="A55" s="28"/>
      <c r="B55" s="28"/>
    </row>
    <row r="56" spans="1:2">
      <c r="A56" s="28" t="s">
        <v>155</v>
      </c>
      <c r="B56" s="3" t="s">
        <v>143</v>
      </c>
    </row>
    <row r="57" spans="1:2">
      <c r="A57" s="28" t="s">
        <v>156</v>
      </c>
      <c r="B57" s="28" t="s">
        <v>273</v>
      </c>
    </row>
    <row r="58" spans="1:2">
      <c r="A58" s="28" t="s">
        <v>157</v>
      </c>
      <c r="B58" s="28" t="s">
        <v>274</v>
      </c>
    </row>
    <row r="59" spans="1:2">
      <c r="A59" s="28">
        <v>10.199999999999999</v>
      </c>
      <c r="B59" s="28" t="s">
        <v>275</v>
      </c>
    </row>
    <row r="60" spans="1:2">
      <c r="A60" s="28"/>
      <c r="B60" s="28"/>
    </row>
    <row r="61" spans="1:2">
      <c r="A61" s="28" t="s">
        <v>192</v>
      </c>
      <c r="B61" s="3" t="s">
        <v>153</v>
      </c>
    </row>
    <row r="62" spans="1:2">
      <c r="A62" s="28" t="s">
        <v>193</v>
      </c>
      <c r="B62" s="28">
        <v>8</v>
      </c>
    </row>
    <row r="63" spans="1:2">
      <c r="A63" s="28" t="s">
        <v>194</v>
      </c>
      <c r="B63" s="28">
        <v>8</v>
      </c>
    </row>
    <row r="64" spans="1:2">
      <c r="A64" s="28" t="s">
        <v>195</v>
      </c>
      <c r="B64" s="28">
        <v>8</v>
      </c>
    </row>
    <row r="65" spans="1:2">
      <c r="A65" s="28" t="s">
        <v>196</v>
      </c>
      <c r="B65" s="28">
        <v>8</v>
      </c>
    </row>
    <row r="66" spans="1:2">
      <c r="A66" s="28" t="s">
        <v>197</v>
      </c>
      <c r="B66" s="28">
        <v>8</v>
      </c>
    </row>
    <row r="67" spans="1:2">
      <c r="A67" s="28" t="s">
        <v>198</v>
      </c>
      <c r="B67" s="28">
        <v>2</v>
      </c>
    </row>
    <row r="75" spans="1:2">
      <c r="B75" t="s">
        <v>245</v>
      </c>
    </row>
    <row r="76" spans="1:2">
      <c r="B76" t="s">
        <v>246</v>
      </c>
    </row>
    <row r="77" spans="1:2">
      <c r="B77" t="s">
        <v>247</v>
      </c>
    </row>
  </sheetData>
  <mergeCells count="1">
    <mergeCell ref="B3:B6"/>
  </mergeCells>
  <phoneticPr fontId="3" type="noConversion"/>
  <pageMargins left="0.511811024" right="0.511811024" top="0.78740157499999996" bottom="0.78740157499999996" header="0.31496062000000002" footer="0.31496062000000002"/>
  <pageSetup paperSize="9" scale="9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1"/>
  <sheetViews>
    <sheetView topLeftCell="A70" workbookViewId="0">
      <selection activeCell="C88" sqref="C88"/>
    </sheetView>
  </sheetViews>
  <sheetFormatPr defaultRowHeight="15"/>
  <cols>
    <col min="2" max="2" width="13.42578125" customWidth="1"/>
    <col min="3" max="3" width="106.140625" customWidth="1"/>
  </cols>
  <sheetData>
    <row r="1" spans="1:12" ht="15" customHeight="1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>
      <c r="B3" s="31"/>
      <c r="C3" s="31" t="s">
        <v>201</v>
      </c>
      <c r="D3" s="31"/>
      <c r="E3" s="31"/>
      <c r="F3" s="31"/>
      <c r="G3" s="31"/>
      <c r="H3" s="31"/>
      <c r="I3" s="31"/>
      <c r="J3" s="31"/>
      <c r="K3" s="31"/>
      <c r="L3" s="31"/>
    </row>
    <row r="4" spans="1:12">
      <c r="B4" s="31"/>
      <c r="C4" s="31" t="s">
        <v>202</v>
      </c>
      <c r="D4" s="31"/>
      <c r="E4" s="31"/>
      <c r="F4" s="31"/>
      <c r="G4" s="31"/>
      <c r="H4" s="31"/>
      <c r="I4" s="31"/>
      <c r="J4" s="31"/>
      <c r="K4" s="31"/>
      <c r="L4" s="31"/>
    </row>
    <row r="5" spans="1:12">
      <c r="B5" s="31"/>
      <c r="C5" s="31" t="s">
        <v>203</v>
      </c>
      <c r="D5" s="31"/>
      <c r="E5" s="31"/>
      <c r="F5" s="31"/>
      <c r="G5" s="31"/>
      <c r="H5" s="31"/>
      <c r="I5" s="31"/>
      <c r="J5" s="31"/>
      <c r="K5" s="31"/>
      <c r="L5" s="31"/>
    </row>
    <row r="6" spans="1:12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1:12">
      <c r="B9" s="26"/>
      <c r="C9" s="29" t="s">
        <v>191</v>
      </c>
    </row>
    <row r="12" spans="1:12">
      <c r="B12" s="30" t="s">
        <v>190</v>
      </c>
      <c r="C12" s="11"/>
    </row>
    <row r="13" spans="1:12">
      <c r="A13" t="s">
        <v>2</v>
      </c>
    </row>
    <row r="14" spans="1:12">
      <c r="A14" t="s">
        <v>36</v>
      </c>
      <c r="C14" s="10" t="s">
        <v>37</v>
      </c>
      <c r="K14" s="24"/>
    </row>
    <row r="15" spans="1:12">
      <c r="A15" t="s">
        <v>10</v>
      </c>
      <c r="B15" t="s">
        <v>38</v>
      </c>
      <c r="C15" s="2" t="s">
        <v>39</v>
      </c>
      <c r="E15" s="25"/>
    </row>
    <row r="16" spans="1:12" ht="33.75">
      <c r="A16" t="s">
        <v>14</v>
      </c>
      <c r="B16" t="s">
        <v>46</v>
      </c>
      <c r="C16" s="2" t="s">
        <v>45</v>
      </c>
    </row>
    <row r="18" spans="1:11">
      <c r="A18" t="s">
        <v>16</v>
      </c>
      <c r="C18" s="3" t="s">
        <v>47</v>
      </c>
      <c r="K18" s="27" t="s">
        <v>189</v>
      </c>
    </row>
    <row r="19" spans="1:11" ht="33.75">
      <c r="A19" t="s">
        <v>18</v>
      </c>
      <c r="B19" t="s">
        <v>49</v>
      </c>
      <c r="C19" s="2" t="s">
        <v>48</v>
      </c>
    </row>
    <row r="20" spans="1:11" ht="33.75">
      <c r="A20" t="s">
        <v>50</v>
      </c>
      <c r="B20" s="4" t="s">
        <v>53</v>
      </c>
      <c r="C20" s="2" t="s">
        <v>51</v>
      </c>
    </row>
    <row r="21" spans="1:11">
      <c r="A21" t="s">
        <v>52</v>
      </c>
      <c r="B21" s="4" t="s">
        <v>54</v>
      </c>
      <c r="C21" s="2" t="s">
        <v>55</v>
      </c>
    </row>
    <row r="22" spans="1:11" ht="22.5">
      <c r="A22" t="s">
        <v>56</v>
      </c>
      <c r="B22" s="4" t="s">
        <v>57</v>
      </c>
      <c r="C22" s="2" t="s">
        <v>58</v>
      </c>
    </row>
    <row r="24" spans="1:11">
      <c r="A24" t="s">
        <v>21</v>
      </c>
      <c r="C24" s="15" t="s">
        <v>9</v>
      </c>
    </row>
    <row r="25" spans="1:11" ht="22.5">
      <c r="A25" t="s">
        <v>23</v>
      </c>
      <c r="B25" s="4" t="s">
        <v>8</v>
      </c>
      <c r="C25" s="5" t="s">
        <v>11</v>
      </c>
    </row>
    <row r="26" spans="1:11" ht="22.5">
      <c r="A26" t="s">
        <v>60</v>
      </c>
      <c r="B26" s="4" t="s">
        <v>15</v>
      </c>
      <c r="C26" s="2" t="s">
        <v>61</v>
      </c>
    </row>
    <row r="28" spans="1:11">
      <c r="A28" t="s">
        <v>25</v>
      </c>
      <c r="C28" s="10" t="s">
        <v>62</v>
      </c>
    </row>
    <row r="29" spans="1:11" ht="33.75">
      <c r="A29" t="s">
        <v>27</v>
      </c>
      <c r="B29" s="4" t="s">
        <v>63</v>
      </c>
      <c r="C29" s="2" t="s">
        <v>64</v>
      </c>
    </row>
    <row r="30" spans="1:11" ht="33.75">
      <c r="A30" t="s">
        <v>31</v>
      </c>
      <c r="B30" s="4" t="s">
        <v>65</v>
      </c>
      <c r="C30" s="2" t="s">
        <v>66</v>
      </c>
    </row>
    <row r="32" spans="1:11">
      <c r="A32" t="s">
        <v>71</v>
      </c>
      <c r="C32" s="10" t="s">
        <v>17</v>
      </c>
    </row>
    <row r="33" spans="1:3" ht="22.5">
      <c r="A33" t="s">
        <v>70</v>
      </c>
      <c r="B33" s="4" t="s">
        <v>69</v>
      </c>
      <c r="C33" s="2" t="s">
        <v>19</v>
      </c>
    </row>
    <row r="35" spans="1:3">
      <c r="A35" t="s">
        <v>72</v>
      </c>
      <c r="C35" s="10" t="s">
        <v>26</v>
      </c>
    </row>
    <row r="36" spans="1:3" ht="22.5">
      <c r="A36" t="s">
        <v>73</v>
      </c>
      <c r="B36" s="4" t="s">
        <v>28</v>
      </c>
      <c r="C36" s="2" t="s">
        <v>29</v>
      </c>
    </row>
    <row r="37" spans="1:3" ht="22.5">
      <c r="A37" t="s">
        <v>74</v>
      </c>
      <c r="B37" s="4" t="s">
        <v>33</v>
      </c>
      <c r="C37" s="2" t="s">
        <v>75</v>
      </c>
    </row>
    <row r="38" spans="1:3">
      <c r="A38" t="s">
        <v>76</v>
      </c>
      <c r="B38" s="4" t="s">
        <v>33</v>
      </c>
      <c r="C38" s="2" t="s">
        <v>82</v>
      </c>
    </row>
    <row r="39" spans="1:3" ht="33.75">
      <c r="A39" t="s">
        <v>80</v>
      </c>
      <c r="B39" s="4" t="s">
        <v>77</v>
      </c>
      <c r="C39" s="2" t="s">
        <v>79</v>
      </c>
    </row>
    <row r="40" spans="1:3" ht="33.75">
      <c r="A40" t="s">
        <v>81</v>
      </c>
      <c r="B40" s="4" t="s">
        <v>83</v>
      </c>
      <c r="C40" s="12" t="s">
        <v>84</v>
      </c>
    </row>
    <row r="42" spans="1:3">
      <c r="A42" t="s">
        <v>89</v>
      </c>
      <c r="C42" s="3" t="s">
        <v>85</v>
      </c>
    </row>
    <row r="43" spans="1:3" ht="33.75">
      <c r="A43" t="s">
        <v>90</v>
      </c>
      <c r="B43" s="4" t="s">
        <v>88</v>
      </c>
      <c r="C43" s="12" t="s">
        <v>87</v>
      </c>
    </row>
    <row r="44" spans="1:3" ht="22.5">
      <c r="A44" t="s">
        <v>94</v>
      </c>
      <c r="B44" s="4" t="s">
        <v>98</v>
      </c>
      <c r="C44" s="12" t="s">
        <v>99</v>
      </c>
    </row>
    <row r="45" spans="1:3" ht="22.5">
      <c r="A45" t="s">
        <v>96</v>
      </c>
      <c r="B45" s="18" t="s">
        <v>100</v>
      </c>
      <c r="C45" s="12" t="s">
        <v>101</v>
      </c>
    </row>
    <row r="46" spans="1:3" ht="22.5">
      <c r="A46" t="s">
        <v>102</v>
      </c>
      <c r="B46" s="4" t="s">
        <v>103</v>
      </c>
      <c r="C46" s="12" t="s">
        <v>104</v>
      </c>
    </row>
    <row r="48" spans="1:3">
      <c r="A48" t="s">
        <v>97</v>
      </c>
      <c r="C48" s="23" t="s">
        <v>22</v>
      </c>
    </row>
    <row r="49" spans="1:3" ht="22.5">
      <c r="A49" t="s">
        <v>105</v>
      </c>
      <c r="B49" s="18" t="s">
        <v>106</v>
      </c>
      <c r="C49" s="12" t="s">
        <v>107</v>
      </c>
    </row>
    <row r="50" spans="1:3" ht="45">
      <c r="A50" t="s">
        <v>108</v>
      </c>
      <c r="B50" s="18" t="s">
        <v>24</v>
      </c>
      <c r="C50" s="12" t="s">
        <v>110</v>
      </c>
    </row>
    <row r="51" spans="1:3" ht="45">
      <c r="A51" t="s">
        <v>111</v>
      </c>
      <c r="B51" s="4" t="s">
        <v>112</v>
      </c>
      <c r="C51" s="12" t="s">
        <v>113</v>
      </c>
    </row>
    <row r="52" spans="1:3">
      <c r="A52" t="s">
        <v>114</v>
      </c>
      <c r="B52" s="4" t="s">
        <v>115</v>
      </c>
      <c r="C52" s="12" t="s">
        <v>116</v>
      </c>
    </row>
    <row r="53" spans="1:3" ht="33.75">
      <c r="A53" t="s">
        <v>118</v>
      </c>
      <c r="B53" s="18" t="s">
        <v>117</v>
      </c>
      <c r="C53" s="12" t="s">
        <v>119</v>
      </c>
    </row>
    <row r="54" spans="1:3" ht="22.5">
      <c r="A54" t="s">
        <v>122</v>
      </c>
      <c r="B54" s="18" t="s">
        <v>132</v>
      </c>
      <c r="C54" s="12" t="s">
        <v>133</v>
      </c>
    </row>
    <row r="56" spans="1:3">
      <c r="A56" t="s">
        <v>124</v>
      </c>
      <c r="C56" s="3" t="s">
        <v>123</v>
      </c>
    </row>
    <row r="57" spans="1:3">
      <c r="A57" t="s">
        <v>125</v>
      </c>
      <c r="B57" s="4" t="s">
        <v>126</v>
      </c>
      <c r="C57" s="2" t="s">
        <v>127</v>
      </c>
    </row>
    <row r="58" spans="1:3" ht="22.5">
      <c r="A58" t="s">
        <v>130</v>
      </c>
      <c r="B58" s="4" t="s">
        <v>129</v>
      </c>
      <c r="C58" s="2" t="s">
        <v>128</v>
      </c>
    </row>
    <row r="59" spans="1:3" ht="22.5">
      <c r="A59" t="s">
        <v>131</v>
      </c>
      <c r="B59" s="2" t="s">
        <v>134</v>
      </c>
      <c r="C59" s="2" t="s">
        <v>135</v>
      </c>
    </row>
    <row r="60" spans="1:3" ht="33.75">
      <c r="A60" t="s">
        <v>137</v>
      </c>
      <c r="B60" s="4" t="s">
        <v>138</v>
      </c>
      <c r="C60" s="2" t="s">
        <v>139</v>
      </c>
    </row>
    <row r="61" spans="1:3" ht="45">
      <c r="A61" t="s">
        <v>140</v>
      </c>
      <c r="B61" s="2" t="s">
        <v>141</v>
      </c>
      <c r="C61" s="12" t="s">
        <v>142</v>
      </c>
    </row>
    <row r="63" spans="1:3">
      <c r="A63" t="s">
        <v>155</v>
      </c>
      <c r="C63" s="3" t="s">
        <v>143</v>
      </c>
    </row>
    <row r="64" spans="1:3" ht="22.5">
      <c r="A64" t="s">
        <v>156</v>
      </c>
      <c r="B64" s="4" t="s">
        <v>147</v>
      </c>
      <c r="C64" s="12" t="s">
        <v>148</v>
      </c>
    </row>
    <row r="65" spans="1:3" ht="22.5">
      <c r="A65" t="s">
        <v>157</v>
      </c>
      <c r="B65" s="4" t="s">
        <v>150</v>
      </c>
      <c r="C65" s="12" t="s">
        <v>151</v>
      </c>
    </row>
    <row r="66" spans="1:3" ht="22.5">
      <c r="A66" t="s">
        <v>160</v>
      </c>
      <c r="B66" s="4" t="s">
        <v>144</v>
      </c>
      <c r="C66" s="12" t="s">
        <v>145</v>
      </c>
    </row>
    <row r="68" spans="1:3">
      <c r="A68" t="s">
        <v>192</v>
      </c>
      <c r="C68" s="3" t="s">
        <v>153</v>
      </c>
    </row>
    <row r="69" spans="1:3" ht="22.5">
      <c r="A69" t="s">
        <v>193</v>
      </c>
      <c r="B69" s="4" t="s">
        <v>152</v>
      </c>
      <c r="C69" s="12" t="s">
        <v>154</v>
      </c>
    </row>
    <row r="70" spans="1:3" ht="22.5">
      <c r="A70" t="s">
        <v>194</v>
      </c>
      <c r="B70" s="4" t="s">
        <v>158</v>
      </c>
      <c r="C70" s="12" t="s">
        <v>159</v>
      </c>
    </row>
    <row r="71" spans="1:3" ht="22.5">
      <c r="A71" t="s">
        <v>195</v>
      </c>
      <c r="B71" s="4" t="s">
        <v>161</v>
      </c>
      <c r="C71" s="12" t="s">
        <v>162</v>
      </c>
    </row>
    <row r="72" spans="1:3" ht="22.5">
      <c r="A72" t="s">
        <v>196</v>
      </c>
      <c r="B72" s="1" t="s">
        <v>164</v>
      </c>
      <c r="C72" s="12" t="s">
        <v>165</v>
      </c>
    </row>
    <row r="73" spans="1:3" ht="22.5">
      <c r="A73" t="s">
        <v>197</v>
      </c>
      <c r="B73" s="1" t="s">
        <v>167</v>
      </c>
      <c r="C73" s="12" t="s">
        <v>168</v>
      </c>
    </row>
    <row r="74" spans="1:3">
      <c r="A74" t="s">
        <v>198</v>
      </c>
      <c r="B74" s="1" t="s">
        <v>169</v>
      </c>
      <c r="C74" s="12" t="s">
        <v>170</v>
      </c>
    </row>
    <row r="79" spans="1:3">
      <c r="C79" t="s">
        <v>285</v>
      </c>
    </row>
    <row r="80" spans="1:3">
      <c r="C80" t="s">
        <v>286</v>
      </c>
    </row>
    <row r="81" spans="3:3">
      <c r="C81" t="s">
        <v>247</v>
      </c>
    </row>
  </sheetData>
  <pageMargins left="0.51181102362204722" right="0.51181102362204722" top="0.78740157480314965" bottom="0.78740157480314965" header="0.31496062992125984" footer="0.31496062992125984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opLeftCell="A28" workbookViewId="0">
      <selection activeCell="J46" sqref="J46"/>
    </sheetView>
  </sheetViews>
  <sheetFormatPr defaultRowHeight="15"/>
  <cols>
    <col min="1" max="1" width="9.42578125" bestFit="1" customWidth="1"/>
    <col min="4" max="4" width="13.85546875" customWidth="1"/>
    <col min="5" max="5" width="12.42578125" bestFit="1" customWidth="1"/>
    <col min="6" max="6" width="13.5703125" bestFit="1" customWidth="1"/>
    <col min="7" max="7" width="12.140625" customWidth="1"/>
    <col min="8" max="8" width="13.7109375" customWidth="1"/>
    <col min="9" max="9" width="11.5703125" customWidth="1"/>
  </cols>
  <sheetData>
    <row r="1" spans="1:9">
      <c r="A1" s="125" t="s">
        <v>186</v>
      </c>
      <c r="B1" s="125"/>
      <c r="C1" s="125"/>
      <c r="D1" s="125"/>
      <c r="E1" s="125"/>
      <c r="F1" s="125"/>
      <c r="G1" s="125"/>
      <c r="H1" s="125"/>
      <c r="I1" s="125"/>
    </row>
    <row r="2" spans="1:9">
      <c r="A2" s="125"/>
      <c r="B2" s="125"/>
      <c r="C2" s="125"/>
      <c r="D2" s="125"/>
      <c r="E2" s="125"/>
      <c r="F2" s="125"/>
      <c r="G2" s="125"/>
      <c r="H2" s="125"/>
      <c r="I2" s="125"/>
    </row>
    <row r="3" spans="1:9">
      <c r="A3" s="125"/>
      <c r="B3" s="125"/>
      <c r="C3" s="125"/>
      <c r="D3" s="125"/>
      <c r="E3" s="125"/>
      <c r="F3" s="125"/>
      <c r="G3" s="125"/>
      <c r="H3" s="125"/>
      <c r="I3" s="125"/>
    </row>
    <row r="4" spans="1:9">
      <c r="A4" s="125"/>
      <c r="B4" s="125"/>
      <c r="C4" s="125"/>
      <c r="D4" s="125"/>
      <c r="E4" s="125"/>
      <c r="F4" s="125"/>
      <c r="G4" s="125"/>
      <c r="H4" s="125"/>
      <c r="I4" s="125"/>
    </row>
    <row r="5" spans="1:9">
      <c r="A5" s="125"/>
      <c r="B5" s="125"/>
      <c r="C5" s="125"/>
      <c r="D5" s="125"/>
      <c r="E5" s="125"/>
      <c r="F5" s="125"/>
      <c r="G5" s="125"/>
      <c r="H5" s="125"/>
      <c r="I5" s="125"/>
    </row>
    <row r="6" spans="1:9">
      <c r="A6" s="11"/>
      <c r="B6" s="127" t="s">
        <v>200</v>
      </c>
      <c r="C6" s="127"/>
      <c r="D6" s="127"/>
      <c r="E6" s="127"/>
      <c r="F6" s="127"/>
      <c r="G6" s="11"/>
      <c r="H6" s="11"/>
      <c r="I6" s="11"/>
    </row>
    <row r="7" spans="1:9">
      <c r="A7" s="126" t="s">
        <v>2</v>
      </c>
      <c r="B7" s="126" t="s">
        <v>172</v>
      </c>
      <c r="C7" s="126"/>
      <c r="D7" s="126"/>
      <c r="E7" s="4"/>
      <c r="F7" s="4"/>
      <c r="G7" s="126" t="s">
        <v>173</v>
      </c>
      <c r="H7" s="126"/>
      <c r="I7" s="126"/>
    </row>
    <row r="8" spans="1:9">
      <c r="A8" s="126"/>
      <c r="B8" s="126"/>
      <c r="C8" s="126"/>
      <c r="D8" s="126"/>
      <c r="E8" s="4" t="s">
        <v>174</v>
      </c>
      <c r="F8" s="4"/>
      <c r="G8" s="4"/>
      <c r="H8" s="4"/>
      <c r="I8" s="4"/>
    </row>
    <row r="9" spans="1:9">
      <c r="A9" s="126"/>
      <c r="B9" s="126"/>
      <c r="C9" s="126"/>
      <c r="D9" s="126"/>
      <c r="E9" s="4" t="s">
        <v>2</v>
      </c>
      <c r="F9" s="4" t="s">
        <v>175</v>
      </c>
      <c r="G9" s="4" t="s">
        <v>176</v>
      </c>
      <c r="H9" s="4" t="s">
        <v>177</v>
      </c>
      <c r="I9" s="4" t="s">
        <v>171</v>
      </c>
    </row>
    <row r="10" spans="1:9" ht="15" customHeight="1">
      <c r="A10" s="126">
        <v>1</v>
      </c>
      <c r="B10" s="128" t="s">
        <v>37</v>
      </c>
      <c r="C10" s="128"/>
      <c r="D10" s="128"/>
      <c r="E10" s="17">
        <v>2026.94</v>
      </c>
      <c r="F10" s="7">
        <v>1013.47</v>
      </c>
      <c r="G10" s="7">
        <v>1013.47</v>
      </c>
      <c r="H10" s="7">
        <v>0</v>
      </c>
      <c r="I10" s="17">
        <v>2026.94</v>
      </c>
    </row>
    <row r="11" spans="1:9">
      <c r="A11" s="126"/>
      <c r="B11" s="128"/>
      <c r="C11" s="128"/>
      <c r="D11" s="128"/>
      <c r="E11" s="2"/>
      <c r="F11" s="112">
        <v>0.5</v>
      </c>
      <c r="G11" s="112">
        <v>0.5</v>
      </c>
      <c r="H11" s="112">
        <v>0</v>
      </c>
      <c r="I11" s="112">
        <v>1</v>
      </c>
    </row>
    <row r="12" spans="1:9">
      <c r="A12" s="4"/>
      <c r="B12" s="2"/>
      <c r="C12" s="2"/>
      <c r="D12" s="2"/>
      <c r="E12" s="2"/>
      <c r="F12" s="112"/>
      <c r="G12" s="112"/>
      <c r="H12" s="112"/>
      <c r="I12" s="112"/>
    </row>
    <row r="13" spans="1:9">
      <c r="A13" s="126">
        <v>2</v>
      </c>
      <c r="B13" s="126" t="s">
        <v>47</v>
      </c>
      <c r="C13" s="126"/>
      <c r="D13" s="126"/>
      <c r="E13" s="17">
        <v>12953.83</v>
      </c>
      <c r="F13" s="7">
        <v>12953.83</v>
      </c>
      <c r="G13" s="4" t="s">
        <v>180</v>
      </c>
      <c r="H13" s="4" t="s">
        <v>180</v>
      </c>
      <c r="I13" s="17">
        <v>12953.83</v>
      </c>
    </row>
    <row r="14" spans="1:9">
      <c r="A14" s="126"/>
      <c r="B14" s="126"/>
      <c r="C14" s="126"/>
      <c r="D14" s="126"/>
      <c r="E14" s="4"/>
      <c r="F14" s="4" t="s">
        <v>178</v>
      </c>
      <c r="G14" s="4" t="s">
        <v>179</v>
      </c>
      <c r="H14" s="112">
        <v>0</v>
      </c>
      <c r="I14" s="112">
        <v>1</v>
      </c>
    </row>
    <row r="15" spans="1:9">
      <c r="A15" s="126">
        <v>3</v>
      </c>
      <c r="B15" s="126" t="s">
        <v>9</v>
      </c>
      <c r="C15" s="126"/>
      <c r="D15" s="126"/>
      <c r="E15" s="17">
        <v>235.44</v>
      </c>
      <c r="F15" s="7">
        <v>235.44</v>
      </c>
      <c r="G15" s="4" t="s">
        <v>180</v>
      </c>
      <c r="H15" s="4" t="s">
        <v>180</v>
      </c>
      <c r="I15" s="17">
        <v>235.44</v>
      </c>
    </row>
    <row r="16" spans="1:9">
      <c r="A16" s="126"/>
      <c r="B16" s="126"/>
      <c r="C16" s="126"/>
      <c r="D16" s="126"/>
      <c r="E16" s="4"/>
      <c r="F16" s="112">
        <v>1</v>
      </c>
      <c r="G16" s="112">
        <v>0</v>
      </c>
      <c r="H16" s="112">
        <v>0</v>
      </c>
      <c r="I16" s="112">
        <v>1</v>
      </c>
    </row>
    <row r="17" spans="1:9">
      <c r="A17" s="126">
        <v>4</v>
      </c>
      <c r="B17" s="126" t="s">
        <v>62</v>
      </c>
      <c r="C17" s="126"/>
      <c r="D17" s="126"/>
      <c r="E17" s="17">
        <v>1587.65</v>
      </c>
      <c r="F17" s="7">
        <v>529.21</v>
      </c>
      <c r="G17" s="7">
        <v>529.21</v>
      </c>
      <c r="H17" s="7">
        <v>529.21</v>
      </c>
      <c r="I17" s="17">
        <v>1587.65</v>
      </c>
    </row>
    <row r="18" spans="1:9">
      <c r="A18" s="126"/>
      <c r="B18" s="126"/>
      <c r="C18" s="126"/>
      <c r="D18" s="126"/>
      <c r="E18" s="4"/>
      <c r="F18" s="112">
        <v>0.33329999999999999</v>
      </c>
      <c r="G18" s="112">
        <v>0.33329999999999999</v>
      </c>
      <c r="H18" s="112">
        <v>0.33339999999999997</v>
      </c>
      <c r="I18" s="112">
        <v>1</v>
      </c>
    </row>
    <row r="19" spans="1:9">
      <c r="A19" s="126">
        <v>5</v>
      </c>
      <c r="B19" s="126" t="s">
        <v>17</v>
      </c>
      <c r="C19" s="126"/>
      <c r="D19" s="126"/>
      <c r="E19" s="17">
        <v>655.57</v>
      </c>
      <c r="F19" s="7">
        <v>655.57</v>
      </c>
      <c r="G19" s="4" t="s">
        <v>180</v>
      </c>
      <c r="H19" s="4" t="s">
        <v>180</v>
      </c>
      <c r="I19" s="17">
        <v>655.57</v>
      </c>
    </row>
    <row r="20" spans="1:9">
      <c r="A20" s="126"/>
      <c r="B20" s="126"/>
      <c r="C20" s="126"/>
      <c r="D20" s="126"/>
      <c r="E20" s="4"/>
      <c r="F20" s="112">
        <v>1</v>
      </c>
      <c r="G20" s="112">
        <v>0</v>
      </c>
      <c r="H20" s="112">
        <v>0</v>
      </c>
      <c r="I20" s="112">
        <v>1</v>
      </c>
    </row>
    <row r="21" spans="1:9">
      <c r="A21" s="126">
        <v>6</v>
      </c>
      <c r="B21" s="126" t="s">
        <v>26</v>
      </c>
      <c r="C21" s="126"/>
      <c r="D21" s="126"/>
      <c r="E21" s="17">
        <v>27879.98</v>
      </c>
      <c r="F21" s="7">
        <v>13939.99</v>
      </c>
      <c r="G21" s="7">
        <v>13939.99</v>
      </c>
      <c r="H21" s="4" t="s">
        <v>180</v>
      </c>
      <c r="I21" s="17">
        <v>27879.98</v>
      </c>
    </row>
    <row r="22" spans="1:9">
      <c r="A22" s="126"/>
      <c r="B22" s="126"/>
      <c r="C22" s="126"/>
      <c r="D22" s="126"/>
      <c r="E22" s="4"/>
      <c r="F22" s="112">
        <v>0.5</v>
      </c>
      <c r="G22" s="112">
        <v>0.5</v>
      </c>
      <c r="H22" s="4" t="s">
        <v>180</v>
      </c>
      <c r="I22" s="112">
        <v>1</v>
      </c>
    </row>
    <row r="23" spans="1:9">
      <c r="A23" s="126">
        <v>7</v>
      </c>
      <c r="B23" s="126" t="s">
        <v>181</v>
      </c>
      <c r="C23" s="126"/>
      <c r="D23" s="126"/>
      <c r="E23" s="17">
        <v>5165.92</v>
      </c>
      <c r="F23" s="7">
        <v>0</v>
      </c>
      <c r="G23" s="111">
        <v>5165.92</v>
      </c>
      <c r="H23" s="4" t="s">
        <v>180</v>
      </c>
      <c r="I23" s="17">
        <v>5165.92</v>
      </c>
    </row>
    <row r="24" spans="1:9">
      <c r="A24" s="126"/>
      <c r="B24" s="126"/>
      <c r="C24" s="126"/>
      <c r="D24" s="126"/>
      <c r="E24" s="4"/>
      <c r="F24" s="113">
        <v>0</v>
      </c>
      <c r="G24" s="112">
        <v>1</v>
      </c>
      <c r="H24" s="112">
        <v>0</v>
      </c>
      <c r="I24" s="112">
        <v>1</v>
      </c>
    </row>
    <row r="25" spans="1:9">
      <c r="A25" s="128">
        <v>8</v>
      </c>
      <c r="B25" s="128" t="s">
        <v>182</v>
      </c>
      <c r="C25" s="128"/>
      <c r="D25" s="128"/>
      <c r="E25" s="17">
        <v>15744.29</v>
      </c>
      <c r="F25" s="4" t="s">
        <v>183</v>
      </c>
      <c r="G25" s="7">
        <v>7872.14</v>
      </c>
      <c r="H25" s="7">
        <v>7872.14</v>
      </c>
      <c r="I25" s="17">
        <v>15774.29</v>
      </c>
    </row>
    <row r="26" spans="1:9">
      <c r="A26" s="128"/>
      <c r="B26" s="128"/>
      <c r="C26" s="128"/>
      <c r="D26" s="128"/>
      <c r="E26" s="4"/>
      <c r="F26" s="112">
        <v>0</v>
      </c>
      <c r="G26" s="112">
        <v>0.5</v>
      </c>
      <c r="H26" s="112">
        <v>0.5</v>
      </c>
      <c r="I26" s="112">
        <v>1</v>
      </c>
    </row>
    <row r="27" spans="1:9">
      <c r="A27" s="126">
        <v>9</v>
      </c>
      <c r="B27" s="126" t="s">
        <v>22</v>
      </c>
      <c r="C27" s="126"/>
      <c r="D27" s="126"/>
      <c r="E27" s="17">
        <v>39781.64</v>
      </c>
      <c r="F27" s="4" t="s">
        <v>180</v>
      </c>
      <c r="G27" s="7">
        <v>19890.82</v>
      </c>
      <c r="H27" s="7">
        <v>19890.82</v>
      </c>
      <c r="I27" s="17">
        <v>39781.64</v>
      </c>
    </row>
    <row r="28" spans="1:9">
      <c r="A28" s="126"/>
      <c r="B28" s="126"/>
      <c r="C28" s="126"/>
      <c r="D28" s="126"/>
      <c r="E28" s="4"/>
      <c r="F28" s="112">
        <v>0</v>
      </c>
      <c r="G28" s="112">
        <v>0.5</v>
      </c>
      <c r="H28" s="112">
        <v>0.5</v>
      </c>
      <c r="I28" s="112">
        <v>1</v>
      </c>
    </row>
    <row r="29" spans="1:9">
      <c r="A29" s="126">
        <v>10</v>
      </c>
      <c r="B29" s="128" t="s">
        <v>184</v>
      </c>
      <c r="C29" s="128"/>
      <c r="D29" s="128"/>
      <c r="E29" s="17">
        <v>7062.68</v>
      </c>
      <c r="F29" s="4" t="s">
        <v>180</v>
      </c>
      <c r="G29" s="7">
        <v>3531.34</v>
      </c>
      <c r="H29" s="7">
        <v>3531.34</v>
      </c>
      <c r="I29" s="17">
        <v>7062.68</v>
      </c>
    </row>
    <row r="30" spans="1:9">
      <c r="A30" s="126"/>
      <c r="B30" s="128"/>
      <c r="C30" s="128"/>
      <c r="D30" s="128"/>
      <c r="E30" s="4"/>
      <c r="F30" s="112">
        <v>0</v>
      </c>
      <c r="G30" s="112">
        <v>0.5</v>
      </c>
      <c r="H30" s="112">
        <v>0.5</v>
      </c>
      <c r="I30" s="112">
        <v>1</v>
      </c>
    </row>
    <row r="31" spans="1:9">
      <c r="A31" s="126">
        <v>11</v>
      </c>
      <c r="B31" s="126" t="s">
        <v>185</v>
      </c>
      <c r="C31" s="126"/>
      <c r="D31" s="126"/>
      <c r="E31" s="17">
        <v>7796.24</v>
      </c>
      <c r="F31" s="4" t="s">
        <v>180</v>
      </c>
      <c r="G31" s="4" t="s">
        <v>180</v>
      </c>
      <c r="H31" s="7">
        <v>7796.24</v>
      </c>
      <c r="I31" s="17">
        <v>7796.24</v>
      </c>
    </row>
    <row r="32" spans="1:9">
      <c r="A32" s="126"/>
      <c r="B32" s="126"/>
      <c r="C32" s="126"/>
      <c r="D32" s="126"/>
      <c r="E32" s="4"/>
      <c r="F32" s="112">
        <v>0</v>
      </c>
      <c r="G32" s="112">
        <v>0</v>
      </c>
      <c r="H32" s="112">
        <v>1</v>
      </c>
      <c r="I32" s="112">
        <v>1</v>
      </c>
    </row>
    <row r="33" spans="1:9">
      <c r="A33" s="126">
        <v>12</v>
      </c>
      <c r="B33" s="128" t="s">
        <v>153</v>
      </c>
      <c r="C33" s="128"/>
      <c r="D33" s="128"/>
      <c r="E33" s="17">
        <v>26891.18</v>
      </c>
      <c r="F33" s="4" t="s">
        <v>180</v>
      </c>
      <c r="G33" s="4" t="s">
        <v>180</v>
      </c>
      <c r="H33" s="7">
        <v>26891.18</v>
      </c>
      <c r="I33" s="17">
        <v>26891.18</v>
      </c>
    </row>
    <row r="34" spans="1:9">
      <c r="A34" s="126"/>
      <c r="B34" s="128"/>
      <c r="C34" s="128"/>
      <c r="D34" s="128"/>
      <c r="E34" s="4"/>
      <c r="F34" s="112">
        <v>0</v>
      </c>
      <c r="G34" s="112">
        <v>0</v>
      </c>
      <c r="H34" s="112">
        <v>1</v>
      </c>
      <c r="I34" s="112">
        <v>1</v>
      </c>
    </row>
    <row r="35" spans="1:9">
      <c r="A35" s="4"/>
      <c r="B35" s="129" t="s">
        <v>187</v>
      </c>
      <c r="C35" s="129"/>
      <c r="D35" s="129"/>
      <c r="E35" s="4"/>
      <c r="F35" s="4"/>
      <c r="G35" s="4"/>
      <c r="H35" s="4"/>
      <c r="I35" s="4"/>
    </row>
    <row r="36" spans="1:9">
      <c r="A36" s="4"/>
      <c r="B36" s="4"/>
      <c r="C36" s="4"/>
      <c r="D36" s="4"/>
      <c r="E36" s="17">
        <v>147811.35999999999</v>
      </c>
      <c r="F36" s="7">
        <v>29327.51</v>
      </c>
      <c r="G36" s="7">
        <v>51942.89</v>
      </c>
      <c r="H36" s="115">
        <v>66540.960000000006</v>
      </c>
      <c r="I36" s="17">
        <f>F36+G36+H36</f>
        <v>147811.35999999999</v>
      </c>
    </row>
    <row r="37" spans="1:9">
      <c r="A37" s="4"/>
      <c r="B37" s="4"/>
      <c r="C37" s="4"/>
      <c r="D37" s="4"/>
      <c r="E37" s="4"/>
      <c r="F37" s="4"/>
      <c r="G37" s="4"/>
      <c r="H37" s="4"/>
      <c r="I37" s="4"/>
    </row>
    <row r="38" spans="1:9">
      <c r="A38" s="20"/>
      <c r="B38" s="20"/>
      <c r="C38" s="20"/>
      <c r="D38" s="20"/>
      <c r="E38" s="20"/>
      <c r="F38" s="20"/>
      <c r="G38" s="20"/>
      <c r="H38" s="20"/>
      <c r="I38" s="20"/>
    </row>
    <row r="44" spans="1:9">
      <c r="B44" s="130" t="s">
        <v>188</v>
      </c>
      <c r="C44" s="130"/>
      <c r="D44" s="130"/>
    </row>
    <row r="45" spans="1:9">
      <c r="B45" s="130"/>
      <c r="C45" s="130"/>
      <c r="D45" s="130"/>
    </row>
    <row r="46" spans="1:9">
      <c r="B46" s="130"/>
      <c r="C46" s="130"/>
      <c r="D46" s="130"/>
    </row>
    <row r="47" spans="1:9">
      <c r="B47" s="130"/>
      <c r="C47" s="130"/>
      <c r="D47" s="130"/>
    </row>
  </sheetData>
  <mergeCells count="31">
    <mergeCell ref="B35:D35"/>
    <mergeCell ref="B44:D47"/>
    <mergeCell ref="A29:A30"/>
    <mergeCell ref="B29:D30"/>
    <mergeCell ref="A31:A32"/>
    <mergeCell ref="B31:D32"/>
    <mergeCell ref="A33:A34"/>
    <mergeCell ref="B33:D34"/>
    <mergeCell ref="A23:A24"/>
    <mergeCell ref="B23:D24"/>
    <mergeCell ref="A25:A26"/>
    <mergeCell ref="B25:D26"/>
    <mergeCell ref="A27:A28"/>
    <mergeCell ref="B27:D28"/>
    <mergeCell ref="A17:A18"/>
    <mergeCell ref="B17:D18"/>
    <mergeCell ref="A19:A20"/>
    <mergeCell ref="B19:D20"/>
    <mergeCell ref="A21:A22"/>
    <mergeCell ref="B21:D22"/>
    <mergeCell ref="A10:A11"/>
    <mergeCell ref="B10:D11"/>
    <mergeCell ref="A13:A14"/>
    <mergeCell ref="B13:D14"/>
    <mergeCell ref="A15:A16"/>
    <mergeCell ref="B15:D16"/>
    <mergeCell ref="A7:A9"/>
    <mergeCell ref="G7:I7"/>
    <mergeCell ref="B7:D9"/>
    <mergeCell ref="A1:I5"/>
    <mergeCell ref="B6:F6"/>
  </mergeCells>
  <phoneticPr fontId="3" type="noConversion"/>
  <pageMargins left="0.511811024" right="0.511811024" top="0.78740157499999996" bottom="0.78740157499999996" header="0.31496062000000002" footer="0.31496062000000002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PLAN.ORÇAMENTÁRIA</vt:lpstr>
      <vt:lpstr>BDI</vt:lpstr>
      <vt:lpstr>MEMOR. DE CALC.</vt:lpstr>
      <vt:lpstr>M. DESCRITIVO</vt:lpstr>
      <vt:lpstr>CRONOGRAMA F. FINANC.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gesua</dc:creator>
  <cp:lastModifiedBy>Margareth</cp:lastModifiedBy>
  <cp:lastPrinted>2022-09-06T10:54:14Z</cp:lastPrinted>
  <dcterms:created xsi:type="dcterms:W3CDTF">2022-08-05T18:11:07Z</dcterms:created>
  <dcterms:modified xsi:type="dcterms:W3CDTF">2022-10-03T12:48:16Z</dcterms:modified>
</cp:coreProperties>
</file>